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THAM_SO" sheetId="2" r:id="rId2"/>
    <sheet name="SAN_PHAM" sheetId="3" r:id="rId3"/>
    <sheet name="KET_QUA" sheetId="4" r:id="rId4"/>
    <sheet name="KICH_BAN" sheetId="5" r:id="rId5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0.0%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9" fontId="0" fillId="0" borderId="0" xfId="0" applyNumberFormat="1"/>
    <xf numFmtId="3" fontId="0" fillId="0" borderId="0" xfId="0" applyNumberFormat="1"/>
    <xf numFmtId="60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18.83203125" customWidth="1"/>
  </cols>
  <sheetData>
    <row r="1">
      <c r="A1" t="str" s="5">
        <v>Mẫu file tính ROAS hoà vốn 2026</v>
      </c>
    </row>
    <row r="3">
      <c r="A3" t="str" s="5">
        <v>Cách dùng</v>
      </c>
    </row>
    <row r="4">
      <c r="A4" t="str" s="6">
        <v>1. Nhập ở hai sheet: THAM_SO (tỷ lệ phí theo sàn, theo ngành hàng, chương trình tự nguyện — khai một lần, sàn đổi phí thì sửa đúng chỗ này) và SAN_PHAM (mỗi dòng một SKU, cột A–K).</v>
      </c>
    </row>
    <row r="5">
      <c r="A5" t="str" s="6">
        <v>2. KET_QUA tự tính, không gõ vào: cột A–K lấy lại từ SAN_PHAM, cột L–Q là công thức (tổng % phí nền tảng, tiền phí, biên đóng góp, ROAS hoà vốn, ROAS hoà vốn sau huỷ/hoàn, ROAS mục tiêu).</v>
      </c>
    </row>
    <row r="6">
      <c r="A6" t="str" s="6">
        <v>3. File không điền sẵn tỷ lệ phí sàn: hãy nhập theo biểu phí hiện hành. Hai dòng "Ví dụ A/B" ở THAM_SO và hai SKU ví dụ ở SAN_PHAM là số trong bài (ROAS hoà vốn 2,5 và 4,0) — xoá hoặc ghi đè bằng số của bạn.</v>
      </c>
    </row>
    <row r="7">
      <c r="A7" t="str" s="6">
        <v>4. Đọc kết quả: dưới cột P = đang lỗ tiền mặt; giữa cột P và Q = có lãi gộp nhưng chưa đủ; trên cột Q = lời thật.</v>
      </c>
    </row>
    <row r="8">
      <c r="A8" t="str" s="6">
        <v>5. KICH_BAN: gõ số dòng SKU cần thử vào ô B1 để xem ba kịch bản (giá vốn tăng, thêm chương trình phí, huỷ/hoàn tăng). Hệ số sửa ở THAM_SO.</v>
      </c>
    </row>
    <row r="9">
      <c r="A9" t="str" s="6">
        <v>6. Tỷ lệ nhập dạng phần trăm (ví dụ 5%); tỷ lệ huỷ/hoàn lấy từ báo cáo 30 ngày của chính SKU đó.</v>
      </c>
    </row>
    <row r="11">
      <c r="A11" t="str" s="6">
        <v>Hướng dẫn chi tiết: https://www.mediaomni.site/blog/file-excel-tinh-roas-hoa-von-2026</v>
      </c>
    </row>
    <row r="12">
      <c r="A12" t="str" s="6">
        <v>Media Omni — mediaomni.site</v>
      </c>
    </row>
  </sheetData>
  <ignoredErrors>
    <ignoredError numberStoredAsText="1" sqref="A1:A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pane ySplit="1" topLeftCell="A2" activePane="bottomLeft" state="frozen"/>
      <selection pane="bottomLeft" activeCell="A2" sqref="A2"/>
    </sheetView>
  </sheetViews>
  <cols>
    <col min="1" max="1" width="38.83203125" customWidth="1"/>
    <col min="2" max="2" width="24.83203125" customWidth="1"/>
    <col min="3" max="3" width="3.83203125" customWidth="1"/>
    <col min="4" max="4" width="24.83203125" customWidth="1"/>
    <col min="5" max="5" width="28.83203125" customWidth="1"/>
    <col min="6" max="6" width="3.83203125" customWidth="1"/>
    <col min="7" max="7" width="80.83203125" customWidth="1"/>
  </cols>
  <sheetData>
    <row r="1">
      <c r="A1" t="str" s="5">
        <v>Sàn</v>
      </c>
      <c r="B1" t="str" s="5">
        <v>Tỷ lệ phí nền tảng chung (%) — nhập</v>
      </c>
      <c r="D1" t="str" s="5">
        <v>Ngành hàng</v>
      </c>
      <c r="E1" t="str" s="5">
        <v>Hoa hồng cố định Mall (%) — nhập</v>
      </c>
      <c r="G1" t="str" s="5">
        <v>Ghi chú</v>
      </c>
    </row>
    <row r="2">
      <c r="A2" t="str" s="6">
        <v>Shopee</v>
      </c>
      <c r="D2" t="str" s="6">
        <v>Thời trang</v>
      </c>
      <c r="G2" t="str" s="6">
        <v>Nhập tỷ lệ theo biểu phí HIỆN HÀNH của sàn. File không điền sẵn để không ai dùng nhầm số cũ.</v>
      </c>
    </row>
    <row r="3">
      <c r="A3" t="str" s="6">
        <v>TikTok Shop</v>
      </c>
      <c r="D3" t="str" s="6">
        <v>Sức khoẻ &amp; làm đẹp</v>
      </c>
      <c r="G3" t="str" s="6">
        <v>Thêm sàn / ngành ở các dòng trống bên dưới (tối đa đến dòng 8).</v>
      </c>
    </row>
    <row r="4">
      <c r="A4" t="str" s="6">
        <v>Website</v>
      </c>
    </row>
    <row r="5">
      <c r="A5" t="str" s="6">
        <v>Ví dụ A (bài)</v>
      </c>
      <c r="B5" s="1">
        <v>0.22</v>
      </c>
      <c r="G5" t="str" s="6">
        <v>Ví dụ — thay bằng số của bạn: tổng khấu trừ nền tảng 22% trong bài (ra ROAS hoà vốn 2,5).</v>
      </c>
    </row>
    <row r="6">
      <c r="A6" t="str" s="6">
        <v>Ví dụ B (bài)</v>
      </c>
      <c r="B6" s="1">
        <v>0.45</v>
      </c>
      <c r="G6" t="str" s="6">
        <v>Ví dụ — thay bằng số của bạn: tổng khấu trừ nền tảng 45% trong bài (ra ROAS hoà vốn 4,0).</v>
      </c>
    </row>
    <row r="9">
      <c r="A9" t="str" s="5">
        <v>Chương trình &amp; tham số</v>
      </c>
      <c r="B9" t="str" s="5">
        <v>Giá trị — nhập</v>
      </c>
      <c r="G9" t="str" s="5">
        <v>Ghi chú</v>
      </c>
    </row>
    <row r="10">
      <c r="A10" t="str" s="6">
        <v>Voucher Xtra (% giá bán)</v>
      </c>
      <c r="G10" t="str" s="6">
        <v>Nhập % theo chương trình bạn đang tham gia. Bật/tắt từng SKU ở cột I của SAN_PHAM.</v>
      </c>
    </row>
    <row r="11">
      <c r="A11" t="str" s="6">
        <v>Freeship Xtra (% giá bán)</v>
      </c>
      <c r="G11" t="str" s="6">
        <v>Nhập % theo chương trình bạn đang tham gia. Bật/tắt từng SKU ở cột J của SAN_PHAM.</v>
      </c>
    </row>
    <row r="12">
      <c r="A12" t="str" s="6">
        <v>Trần Voucher Xtra (đ/sản phẩm)</v>
      </c>
      <c r="B12" s="2">
        <v>50000</v>
      </c>
      <c r="G12" t="str" s="6">
        <v>Số trong bài (trần 50.000đ/sản phẩm). Kiểm tra lại với chương trình hiện hành.</v>
      </c>
    </row>
    <row r="13">
      <c r="A13" t="str" s="6">
        <v>Hệ số giá vốn — kịch bản 1</v>
      </c>
      <c r="B13">
        <v>1.1</v>
      </c>
      <c r="G13" t="str" s="6">
        <v>Ví dụ trong bài: giá vốn tăng 10% → 1,1. Dùng ở sheet KICH_BAN.</v>
      </c>
    </row>
    <row r="14">
      <c r="A14" t="str" s="6">
        <v>Chương trình thêm — kịch bản 2 (% giá bán)</v>
      </c>
      <c r="B14" s="3">
        <v>0.04</v>
      </c>
      <c r="G14" t="str" s="6">
        <v>Ví dụ trong bài: bật thêm một chương trình 4%. Dùng ở sheet KICH_BAN.</v>
      </c>
    </row>
    <row r="15">
      <c r="A15" t="str" s="6">
        <v>Biên lợi nhuận mong muốn</v>
      </c>
      <c r="B15" s="1">
        <v>0.1</v>
      </c>
      <c r="G15" t="str" s="6">
        <v>Ví dụ trong bài: 10%. Đặt biên bạn muốn — dùng cho ROAS mục tiêu (cột Q của KET_QUA).</v>
      </c>
    </row>
    <row r="16">
      <c r="A16" t="str" s="6">
        <v>Hệ số tỷ lệ huỷ/hoàn — kịch bản 3</v>
      </c>
      <c r="B16">
        <v>2</v>
      </c>
      <c r="G16" t="str" s="6">
        <v>Ví dụ trong bài: tỷ lệ huỷ/hoàn tăng gấp đôi → 2. Dùng ở sheet KICH_BAN.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pane ySplit="1" topLeftCell="A2" activePane="bottomLeft" state="frozen"/>
      <selection pane="bottomLeft" activeCell="A2" sqref="A2"/>
    </sheetView>
  </sheetViews>
  <cols>
    <col min="1" max="1" width="14.83203125" customWidth="1"/>
    <col min="2" max="2" width="28.83203125" customWidth="1"/>
    <col min="3" max="3" width="18.83203125" customWidth="1"/>
    <col min="4" max="4" width="16.83203125" customWidth="1"/>
    <col min="5" max="5" width="22.83203125" customWidth="1"/>
    <col min="6" max="6" width="18.83203125" customWidth="1"/>
    <col min="7" max="7" width="16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</cols>
  <sheetData>
    <row r="1">
      <c r="A1" t="str" s="5">
        <v>Mã SKU (nhập)</v>
      </c>
      <c r="B1" t="str" s="5">
        <v>Tên sản phẩm (nhập)</v>
      </c>
      <c r="C1" t="str" s="5">
        <v>Sàn (chọn)</v>
      </c>
      <c r="D1" t="str" s="5">
        <v>Loại shop (chọn)</v>
      </c>
      <c r="E1" t="str" s="5">
        <v>Ngành hàng (chọn)</v>
      </c>
      <c r="F1" t="str" s="5">
        <v>Giá bán thực (đ) (nhập)</v>
      </c>
      <c r="G1" t="str" s="5">
        <v>Giá vốn (đ) (nhập)</v>
      </c>
      <c r="H1" t="str" s="5">
        <v>Phí vận hành/đơn (đ) (nhập)</v>
      </c>
      <c r="I1" t="str" s="5">
        <v>Cờ Voucher Xtra: CÓ/KHÔNG (chọn)</v>
      </c>
      <c r="J1" t="str" s="5">
        <v>Cờ Freeship Xtra: CÓ/KHÔNG (chọn)</v>
      </c>
      <c r="K1" t="str" s="5">
        <v>Tỷ lệ huỷ/hoàn 30 ngày (%) (nhập)</v>
      </c>
    </row>
    <row r="2">
      <c r="A2" t="str" s="6">
        <v>VÍ DỤ-A</v>
      </c>
      <c r="B2" t="str" s="6">
        <v>Ví dụ — thay bằng số của bạn</v>
      </c>
      <c r="C2" t="str" s="6">
        <v>Ví dụ A (bài)</v>
      </c>
      <c r="D2" t="str" s="6">
        <v>Ngoài Mall</v>
      </c>
      <c r="F2" s="2">
        <v>300000</v>
      </c>
      <c r="G2" s="2">
        <v>90000</v>
      </c>
      <c r="H2" s="2">
        <v>24000</v>
      </c>
      <c r="I2" t="str" s="6">
        <v>KHÔNG</v>
      </c>
      <c r="J2" t="str" s="6">
        <v>KHÔNG</v>
      </c>
    </row>
    <row r="3">
      <c r="A3" t="str" s="6">
        <v>VÍ DỤ-B</v>
      </c>
      <c r="B3" t="str" s="6">
        <v>Ví dụ — thay bằng số của bạn</v>
      </c>
      <c r="C3" t="str" s="6">
        <v>Ví dụ B (bài)</v>
      </c>
      <c r="D3" t="str" s="6">
        <v>Ngoài Mall</v>
      </c>
      <c r="F3" s="2">
        <v>300000</v>
      </c>
      <c r="G3" s="2">
        <v>90000</v>
      </c>
      <c r="H3" s="2">
        <v>0</v>
      </c>
      <c r="I3" t="str" s="6">
        <v>KHÔNG</v>
      </c>
      <c r="J3" t="str" s="6">
        <v>KHÔNG</v>
      </c>
    </row>
  </sheetData>
  <dataValidations count="4">
    <dataValidation type="list" errorStyle="warning" allowBlank="1" showErrorMessage="1" errorTitle="Giá trị lạ" error="Giá trị này không nằm trong danh sách gợi ý." sqref="C2:C201">
      <formula1>THAM_SO!$A$2:$A$8</formula1>
    </dataValidation>
    <dataValidation type="list" errorStyle="warning" allowBlank="1" showErrorMessage="1" errorTitle="Giá trị lạ" error="Giá trị này không nằm trong danh sách gợi ý." sqref="D2:D201">
      <formula1>"Mall,Ngoài Mall"</formula1>
    </dataValidation>
    <dataValidation type="list" errorStyle="warning" allowBlank="1" showErrorMessage="1" errorTitle="Giá trị lạ" error="Giá trị này không nằm trong danh sách gợi ý." sqref="E2:E201">
      <formula1>THAM_SO!$D$2:$D$8</formula1>
    </dataValidation>
    <dataValidation type="list" errorStyle="warning" allowBlank="1" showErrorMessage="1" errorTitle="Giá trị lạ" error="Giá trị này không nằm trong danh sách gợi ý." sqref="I2:J201">
      <formula1>"CÓ,KHÔNG"</formula1>
    </dataValidation>
  </dataValidations>
  <ignoredErrors>
    <ignoredError numberStoredAsText="1" sqref="A1:K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201"/>
  <sheetViews>
    <sheetView workbookViewId="0">
      <pane ySplit="1" topLeftCell="A2" activePane="bottomLeft" state="frozen"/>
      <selection pane="bottomLeft" activeCell="A2" sqref="A2"/>
    </sheetView>
  </sheetViews>
  <cols>
    <col min="1" max="1" width="14.83203125" customWidth="1"/>
    <col min="2" max="2" width="24.83203125" customWidth="1"/>
    <col min="3" max="3" width="16.83203125" customWidth="1"/>
    <col min="4" max="4" width="14.83203125" customWidth="1"/>
    <col min="5" max="5" width="18.83203125" customWidth="1"/>
    <col min="6" max="6" width="16.83203125" customWidth="1"/>
    <col min="7" max="7" width="14.83203125" customWidth="1"/>
    <col min="8" max="8" width="16.83203125" customWidth="1"/>
    <col min="9" max="9" width="14.83203125" customWidth="1"/>
    <col min="10" max="10" width="14.83203125" customWidth="1"/>
    <col min="11" max="11" width="14.83203125" customWidth="1"/>
    <col min="12" max="12" width="18.83203125" customWidth="1"/>
    <col min="13" max="13" width="20.83203125" customWidth="1"/>
    <col min="14" max="14" width="18.83203125" customWidth="1"/>
    <col min="15" max="15" width="16.83203125" customWidth="1"/>
    <col min="16" max="16" width="22.83203125" customWidth="1"/>
    <col min="17" max="17" width="24.83203125" customWidth="1"/>
  </cols>
  <sheetData>
    <row r="1">
      <c r="A1" t="str" s="5">
        <v>Mã SKU (từ SAN_PHAM)</v>
      </c>
      <c r="B1" t="str" s="5">
        <v>Tên sản phẩm (từ SAN_PHAM)</v>
      </c>
      <c r="C1" t="str" s="5">
        <v>Sàn (từ SAN_PHAM)</v>
      </c>
      <c r="D1" t="str" s="5">
        <v>Loại shop (từ SAN_PHAM)</v>
      </c>
      <c r="E1" t="str" s="5">
        <v>Ngành hàng (từ SAN_PHAM)</v>
      </c>
      <c r="F1" t="str" s="5">
        <v>Giá bán thực (từ SAN_PHAM)</v>
      </c>
      <c r="G1" t="str" s="5">
        <v>Giá vốn (từ SAN_PHAM)</v>
      </c>
      <c r="H1" t="str" s="5">
        <v>Phí vận hành/đơn (từ SAN_PHAM)</v>
      </c>
      <c r="I1" t="str" s="5">
        <v>Cờ Voucher Xtra (từ SAN_PHAM)</v>
      </c>
      <c r="J1" t="str" s="5">
        <v>Cờ Freeship Xtra (từ SAN_PHAM)</v>
      </c>
      <c r="K1" t="str" s="5">
        <v>Tỷ lệ huỷ/hoàn (từ SAN_PHAM)</v>
      </c>
      <c r="L1" t="str" s="5">
        <v>L. Tổng % phí nền tảng (tự tính)</v>
      </c>
      <c r="M1" t="str" s="5">
        <v>M. Tiền phí nền tảng, đồng (tự tính)</v>
      </c>
      <c r="N1" t="str" s="5">
        <v>N. Biên đóng góp, % (tự tính)</v>
      </c>
      <c r="O1" t="str" s="5">
        <v>O. ROAS hoà vốn (tự tính)</v>
      </c>
      <c r="P1" t="str" s="5">
        <v>P. ROAS hoà vốn sau huỷ/hoàn (tự tính)</v>
      </c>
      <c r="Q1" t="str" s="5">
        <v>Q. ROAS mục tiêu theo biên mong muốn (tự tính)</v>
      </c>
    </row>
    <row r="2">
      <c r="A2">
        <f>IF(SAN_PHAM!A2="","",SAN_PHAM!A2)</f>
      </c>
      <c r="B2">
        <f>IF(SAN_PHAM!B2="","",SAN_PHAM!B2)</f>
      </c>
      <c r="C2">
        <f>IF(SAN_PHAM!C2="","",SAN_PHAM!C2)</f>
      </c>
      <c r="D2">
        <f>IF(SAN_PHAM!D2="","",SAN_PHAM!D2)</f>
      </c>
      <c r="E2">
        <f>IF(SAN_PHAM!E2="","",SAN_PHAM!E2)</f>
      </c>
      <c r="F2" s="2">
        <f>IF(SAN_PHAM!F2="","",SAN_PHAM!F2)</f>
      </c>
      <c r="G2" s="2">
        <f>IF(SAN_PHAM!$F2="","",N(SAN_PHAM!G2))</f>
      </c>
      <c r="H2" s="2">
        <f>IF(SAN_PHAM!$F2="","",N(SAN_PHAM!H2))</f>
      </c>
      <c r="I2">
        <f>IF(SAN_PHAM!I2="","",SAN_PHAM!I2)</f>
      </c>
      <c r="J2">
        <f>IF(SAN_PHAM!J2="","",SAN_PHAM!J2)</f>
      </c>
      <c r="K2" s="3">
        <f>IF(SAN_PHAM!$F2="","",N(SAN_PHAM!K2))</f>
      </c>
      <c r="L2" s="3">
        <f>IF(F2="","",VLOOKUP(C2,THAM_SO!A:B,2,0)+IF(D2="Mall",VLOOKUP(E2,THAM_SO!D:E,2,0),0)+IF(I2="CÓ",THAM_SO!$B$10,0)+IF(J2="CÓ",THAM_SO!$B$11,0))</f>
      </c>
      <c r="M2" s="2">
        <f>IF(F2="","",F2*L2-MAX(0,F2*THAM_SO!$B$10*(I2="CÓ")-THAM_SO!$B$12))</f>
      </c>
      <c r="N2" s="3">
        <f>IF(F2="","",(F2-G2-M2-H2)/F2)</f>
      </c>
      <c r="O2" s="4">
        <f>IF(F2="","",IF(N2&lt;=0,"LỖ CƠ CẤU",1/N2))</f>
      </c>
      <c r="P2" s="4">
        <f>IF(F2="","",IF(N2&lt;=0,"LỖ CƠ CẤU",O2/(1-K2)))</f>
      </c>
      <c r="Q2" s="4">
        <f>IF(F2="","",IF(N2-THAM_SO!$B$15&lt;=0,"KHÔNG KHẢ THI",1/(N2-THAM_SO!$B$15)))</f>
      </c>
    </row>
    <row r="3">
      <c r="A3">
        <f>IF(SAN_PHAM!A3="","",SAN_PHAM!A3)</f>
      </c>
      <c r="B3">
        <f>IF(SAN_PHAM!B3="","",SAN_PHAM!B3)</f>
      </c>
      <c r="C3">
        <f>IF(SAN_PHAM!C3="","",SAN_PHAM!C3)</f>
      </c>
      <c r="D3">
        <f>IF(SAN_PHAM!D3="","",SAN_PHAM!D3)</f>
      </c>
      <c r="E3">
        <f>IF(SAN_PHAM!E3="","",SAN_PHAM!E3)</f>
      </c>
      <c r="F3" s="2">
        <f>IF(SAN_PHAM!F3="","",SAN_PHAM!F3)</f>
      </c>
      <c r="G3" s="2">
        <f>IF(SAN_PHAM!$F3="","",N(SAN_PHAM!G3))</f>
      </c>
      <c r="H3" s="2">
        <f>IF(SAN_PHAM!$F3="","",N(SAN_PHAM!H3))</f>
      </c>
      <c r="I3">
        <f>IF(SAN_PHAM!I3="","",SAN_PHAM!I3)</f>
      </c>
      <c r="J3">
        <f>IF(SAN_PHAM!J3="","",SAN_PHAM!J3)</f>
      </c>
      <c r="K3" s="3">
        <f>IF(SAN_PHAM!$F3="","",N(SAN_PHAM!K3))</f>
      </c>
      <c r="L3" s="3">
        <f>IF(F3="","",VLOOKUP(C3,THAM_SO!A:B,2,0)+IF(D3="Mall",VLOOKUP(E3,THAM_SO!D:E,2,0),0)+IF(I3="CÓ",THAM_SO!$B$10,0)+IF(J3="CÓ",THAM_SO!$B$11,0))</f>
      </c>
      <c r="M3" s="2">
        <f>IF(F3="","",F3*L3-MAX(0,F3*THAM_SO!$B$10*(I3="CÓ")-THAM_SO!$B$12))</f>
      </c>
      <c r="N3" s="3">
        <f>IF(F3="","",(F3-G3-M3-H3)/F3)</f>
      </c>
      <c r="O3" s="4">
        <f>IF(F3="","",IF(N3&lt;=0,"LỖ CƠ CẤU",1/N3))</f>
      </c>
      <c r="P3" s="4">
        <f>IF(F3="","",IF(N3&lt;=0,"LỖ CƠ CẤU",O3/(1-K3)))</f>
      </c>
      <c r="Q3" s="4">
        <f>IF(F3="","",IF(N3-THAM_SO!$B$15&lt;=0,"KHÔNG KHẢ THI",1/(N3-THAM_SO!$B$15)))</f>
      </c>
    </row>
    <row r="4">
      <c r="A4">
        <f>IF(SAN_PHAM!A4="","",SAN_PHAM!A4)</f>
      </c>
      <c r="B4">
        <f>IF(SAN_PHAM!B4="","",SAN_PHAM!B4)</f>
      </c>
      <c r="C4">
        <f>IF(SAN_PHAM!C4="","",SAN_PHAM!C4)</f>
      </c>
      <c r="D4">
        <f>IF(SAN_PHAM!D4="","",SAN_PHAM!D4)</f>
      </c>
      <c r="E4">
        <f>IF(SAN_PHAM!E4="","",SAN_PHAM!E4)</f>
      </c>
      <c r="F4" s="2">
        <f>IF(SAN_PHAM!F4="","",SAN_PHAM!F4)</f>
      </c>
      <c r="G4" s="2">
        <f>IF(SAN_PHAM!$F4="","",N(SAN_PHAM!G4))</f>
      </c>
      <c r="H4" s="2">
        <f>IF(SAN_PHAM!$F4="","",N(SAN_PHAM!H4))</f>
      </c>
      <c r="I4">
        <f>IF(SAN_PHAM!I4="","",SAN_PHAM!I4)</f>
      </c>
      <c r="J4">
        <f>IF(SAN_PHAM!J4="","",SAN_PHAM!J4)</f>
      </c>
      <c r="K4" s="3">
        <f>IF(SAN_PHAM!$F4="","",N(SAN_PHAM!K4))</f>
      </c>
      <c r="L4" s="3">
        <f>IF(F4="","",VLOOKUP(C4,THAM_SO!A:B,2,0)+IF(D4="Mall",VLOOKUP(E4,THAM_SO!D:E,2,0),0)+IF(I4="CÓ",THAM_SO!$B$10,0)+IF(J4="CÓ",THAM_SO!$B$11,0))</f>
      </c>
      <c r="M4" s="2">
        <f>IF(F4="","",F4*L4-MAX(0,F4*THAM_SO!$B$10*(I4="CÓ")-THAM_SO!$B$12))</f>
      </c>
      <c r="N4" s="3">
        <f>IF(F4="","",(F4-G4-M4-H4)/F4)</f>
      </c>
      <c r="O4" s="4">
        <f>IF(F4="","",IF(N4&lt;=0,"LỖ CƠ CẤU",1/N4))</f>
      </c>
      <c r="P4" s="4">
        <f>IF(F4="","",IF(N4&lt;=0,"LỖ CƠ CẤU",O4/(1-K4)))</f>
      </c>
      <c r="Q4" s="4">
        <f>IF(F4="","",IF(N4-THAM_SO!$B$15&lt;=0,"KHÔNG KHẢ THI",1/(N4-THAM_SO!$B$15)))</f>
      </c>
    </row>
    <row r="5">
      <c r="A5">
        <f>IF(SAN_PHAM!A5="","",SAN_PHAM!A5)</f>
      </c>
      <c r="B5">
        <f>IF(SAN_PHAM!B5="","",SAN_PHAM!B5)</f>
      </c>
      <c r="C5">
        <f>IF(SAN_PHAM!C5="","",SAN_PHAM!C5)</f>
      </c>
      <c r="D5">
        <f>IF(SAN_PHAM!D5="","",SAN_PHAM!D5)</f>
      </c>
      <c r="E5">
        <f>IF(SAN_PHAM!E5="","",SAN_PHAM!E5)</f>
      </c>
      <c r="F5" s="2">
        <f>IF(SAN_PHAM!F5="","",SAN_PHAM!F5)</f>
      </c>
      <c r="G5" s="2">
        <f>IF(SAN_PHAM!$F5="","",N(SAN_PHAM!G5))</f>
      </c>
      <c r="H5" s="2">
        <f>IF(SAN_PHAM!$F5="","",N(SAN_PHAM!H5))</f>
      </c>
      <c r="I5">
        <f>IF(SAN_PHAM!I5="","",SAN_PHAM!I5)</f>
      </c>
      <c r="J5">
        <f>IF(SAN_PHAM!J5="","",SAN_PHAM!J5)</f>
      </c>
      <c r="K5" s="3">
        <f>IF(SAN_PHAM!$F5="","",N(SAN_PHAM!K5))</f>
      </c>
      <c r="L5" s="3">
        <f>IF(F5="","",VLOOKUP(C5,THAM_SO!A:B,2,0)+IF(D5="Mall",VLOOKUP(E5,THAM_SO!D:E,2,0),0)+IF(I5="CÓ",THAM_SO!$B$10,0)+IF(J5="CÓ",THAM_SO!$B$11,0))</f>
      </c>
      <c r="M5" s="2">
        <f>IF(F5="","",F5*L5-MAX(0,F5*THAM_SO!$B$10*(I5="CÓ")-THAM_SO!$B$12))</f>
      </c>
      <c r="N5" s="3">
        <f>IF(F5="","",(F5-G5-M5-H5)/F5)</f>
      </c>
      <c r="O5" s="4">
        <f>IF(F5="","",IF(N5&lt;=0,"LỖ CƠ CẤU",1/N5))</f>
      </c>
      <c r="P5" s="4">
        <f>IF(F5="","",IF(N5&lt;=0,"LỖ CƠ CẤU",O5/(1-K5)))</f>
      </c>
      <c r="Q5" s="4">
        <f>IF(F5="","",IF(N5-THAM_SO!$B$15&lt;=0,"KHÔNG KHẢ THI",1/(N5-THAM_SO!$B$15)))</f>
      </c>
    </row>
    <row r="6">
      <c r="A6">
        <f>IF(SAN_PHAM!A6="","",SAN_PHAM!A6)</f>
      </c>
      <c r="B6">
        <f>IF(SAN_PHAM!B6="","",SAN_PHAM!B6)</f>
      </c>
      <c r="C6">
        <f>IF(SAN_PHAM!C6="","",SAN_PHAM!C6)</f>
      </c>
      <c r="D6">
        <f>IF(SAN_PHAM!D6="","",SAN_PHAM!D6)</f>
      </c>
      <c r="E6">
        <f>IF(SAN_PHAM!E6="","",SAN_PHAM!E6)</f>
      </c>
      <c r="F6" s="2">
        <f>IF(SAN_PHAM!F6="","",SAN_PHAM!F6)</f>
      </c>
      <c r="G6" s="2">
        <f>IF(SAN_PHAM!$F6="","",N(SAN_PHAM!G6))</f>
      </c>
      <c r="H6" s="2">
        <f>IF(SAN_PHAM!$F6="","",N(SAN_PHAM!H6))</f>
      </c>
      <c r="I6">
        <f>IF(SAN_PHAM!I6="","",SAN_PHAM!I6)</f>
      </c>
      <c r="J6">
        <f>IF(SAN_PHAM!J6="","",SAN_PHAM!J6)</f>
      </c>
      <c r="K6" s="3">
        <f>IF(SAN_PHAM!$F6="","",N(SAN_PHAM!K6))</f>
      </c>
      <c r="L6" s="3">
        <f>IF(F6="","",VLOOKUP(C6,THAM_SO!A:B,2,0)+IF(D6="Mall",VLOOKUP(E6,THAM_SO!D:E,2,0),0)+IF(I6="CÓ",THAM_SO!$B$10,0)+IF(J6="CÓ",THAM_SO!$B$11,0))</f>
      </c>
      <c r="M6" s="2">
        <f>IF(F6="","",F6*L6-MAX(0,F6*THAM_SO!$B$10*(I6="CÓ")-THAM_SO!$B$12))</f>
      </c>
      <c r="N6" s="3">
        <f>IF(F6="","",(F6-G6-M6-H6)/F6)</f>
      </c>
      <c r="O6" s="4">
        <f>IF(F6="","",IF(N6&lt;=0,"LỖ CƠ CẤU",1/N6))</f>
      </c>
      <c r="P6" s="4">
        <f>IF(F6="","",IF(N6&lt;=0,"LỖ CƠ CẤU",O6/(1-K6)))</f>
      </c>
      <c r="Q6" s="4">
        <f>IF(F6="","",IF(N6-THAM_SO!$B$15&lt;=0,"KHÔNG KHẢ THI",1/(N6-THAM_SO!$B$15)))</f>
      </c>
    </row>
    <row r="7">
      <c r="A7">
        <f>IF(SAN_PHAM!A7="","",SAN_PHAM!A7)</f>
      </c>
      <c r="B7">
        <f>IF(SAN_PHAM!B7="","",SAN_PHAM!B7)</f>
      </c>
      <c r="C7">
        <f>IF(SAN_PHAM!C7="","",SAN_PHAM!C7)</f>
      </c>
      <c r="D7">
        <f>IF(SAN_PHAM!D7="","",SAN_PHAM!D7)</f>
      </c>
      <c r="E7">
        <f>IF(SAN_PHAM!E7="","",SAN_PHAM!E7)</f>
      </c>
      <c r="F7" s="2">
        <f>IF(SAN_PHAM!F7="","",SAN_PHAM!F7)</f>
      </c>
      <c r="G7" s="2">
        <f>IF(SAN_PHAM!$F7="","",N(SAN_PHAM!G7))</f>
      </c>
      <c r="H7" s="2">
        <f>IF(SAN_PHAM!$F7="","",N(SAN_PHAM!H7))</f>
      </c>
      <c r="I7">
        <f>IF(SAN_PHAM!I7="","",SAN_PHAM!I7)</f>
      </c>
      <c r="J7">
        <f>IF(SAN_PHAM!J7="","",SAN_PHAM!J7)</f>
      </c>
      <c r="K7" s="3">
        <f>IF(SAN_PHAM!$F7="","",N(SAN_PHAM!K7))</f>
      </c>
      <c r="L7" s="3">
        <f>IF(F7="","",VLOOKUP(C7,THAM_SO!A:B,2,0)+IF(D7="Mall",VLOOKUP(E7,THAM_SO!D:E,2,0),0)+IF(I7="CÓ",THAM_SO!$B$10,0)+IF(J7="CÓ",THAM_SO!$B$11,0))</f>
      </c>
      <c r="M7" s="2">
        <f>IF(F7="","",F7*L7-MAX(0,F7*THAM_SO!$B$10*(I7="CÓ")-THAM_SO!$B$12))</f>
      </c>
      <c r="N7" s="3">
        <f>IF(F7="","",(F7-G7-M7-H7)/F7)</f>
      </c>
      <c r="O7" s="4">
        <f>IF(F7="","",IF(N7&lt;=0,"LỖ CƠ CẤU",1/N7))</f>
      </c>
      <c r="P7" s="4">
        <f>IF(F7="","",IF(N7&lt;=0,"LỖ CƠ CẤU",O7/(1-K7)))</f>
      </c>
      <c r="Q7" s="4">
        <f>IF(F7="","",IF(N7-THAM_SO!$B$15&lt;=0,"KHÔNG KHẢ THI",1/(N7-THAM_SO!$B$15)))</f>
      </c>
    </row>
    <row r="8">
      <c r="A8">
        <f>IF(SAN_PHAM!A8="","",SAN_PHAM!A8)</f>
      </c>
      <c r="B8">
        <f>IF(SAN_PHAM!B8="","",SAN_PHAM!B8)</f>
      </c>
      <c r="C8">
        <f>IF(SAN_PHAM!C8="","",SAN_PHAM!C8)</f>
      </c>
      <c r="D8">
        <f>IF(SAN_PHAM!D8="","",SAN_PHAM!D8)</f>
      </c>
      <c r="E8">
        <f>IF(SAN_PHAM!E8="","",SAN_PHAM!E8)</f>
      </c>
      <c r="F8" s="2">
        <f>IF(SAN_PHAM!F8="","",SAN_PHAM!F8)</f>
      </c>
      <c r="G8" s="2">
        <f>IF(SAN_PHAM!$F8="","",N(SAN_PHAM!G8))</f>
      </c>
      <c r="H8" s="2">
        <f>IF(SAN_PHAM!$F8="","",N(SAN_PHAM!H8))</f>
      </c>
      <c r="I8">
        <f>IF(SAN_PHAM!I8="","",SAN_PHAM!I8)</f>
      </c>
      <c r="J8">
        <f>IF(SAN_PHAM!J8="","",SAN_PHAM!J8)</f>
      </c>
      <c r="K8" s="3">
        <f>IF(SAN_PHAM!$F8="","",N(SAN_PHAM!K8))</f>
      </c>
      <c r="L8" s="3">
        <f>IF(F8="","",VLOOKUP(C8,THAM_SO!A:B,2,0)+IF(D8="Mall",VLOOKUP(E8,THAM_SO!D:E,2,0),0)+IF(I8="CÓ",THAM_SO!$B$10,0)+IF(J8="CÓ",THAM_SO!$B$11,0))</f>
      </c>
      <c r="M8" s="2">
        <f>IF(F8="","",F8*L8-MAX(0,F8*THAM_SO!$B$10*(I8="CÓ")-THAM_SO!$B$12))</f>
      </c>
      <c r="N8" s="3">
        <f>IF(F8="","",(F8-G8-M8-H8)/F8)</f>
      </c>
      <c r="O8" s="4">
        <f>IF(F8="","",IF(N8&lt;=0,"LỖ CƠ CẤU",1/N8))</f>
      </c>
      <c r="P8" s="4">
        <f>IF(F8="","",IF(N8&lt;=0,"LỖ CƠ CẤU",O8/(1-K8)))</f>
      </c>
      <c r="Q8" s="4">
        <f>IF(F8="","",IF(N8-THAM_SO!$B$15&lt;=0,"KHÔNG KHẢ THI",1/(N8-THAM_SO!$B$15)))</f>
      </c>
    </row>
    <row r="9">
      <c r="A9">
        <f>IF(SAN_PHAM!A9="","",SAN_PHAM!A9)</f>
      </c>
      <c r="B9">
        <f>IF(SAN_PHAM!B9="","",SAN_PHAM!B9)</f>
      </c>
      <c r="C9">
        <f>IF(SAN_PHAM!C9="","",SAN_PHAM!C9)</f>
      </c>
      <c r="D9">
        <f>IF(SAN_PHAM!D9="","",SAN_PHAM!D9)</f>
      </c>
      <c r="E9">
        <f>IF(SAN_PHAM!E9="","",SAN_PHAM!E9)</f>
      </c>
      <c r="F9" s="2">
        <f>IF(SAN_PHAM!F9="","",SAN_PHAM!F9)</f>
      </c>
      <c r="G9" s="2">
        <f>IF(SAN_PHAM!$F9="","",N(SAN_PHAM!G9))</f>
      </c>
      <c r="H9" s="2">
        <f>IF(SAN_PHAM!$F9="","",N(SAN_PHAM!H9))</f>
      </c>
      <c r="I9">
        <f>IF(SAN_PHAM!I9="","",SAN_PHAM!I9)</f>
      </c>
      <c r="J9">
        <f>IF(SAN_PHAM!J9="","",SAN_PHAM!J9)</f>
      </c>
      <c r="K9" s="3">
        <f>IF(SAN_PHAM!$F9="","",N(SAN_PHAM!K9))</f>
      </c>
      <c r="L9" s="3">
        <f>IF(F9="","",VLOOKUP(C9,THAM_SO!A:B,2,0)+IF(D9="Mall",VLOOKUP(E9,THAM_SO!D:E,2,0),0)+IF(I9="CÓ",THAM_SO!$B$10,0)+IF(J9="CÓ",THAM_SO!$B$11,0))</f>
      </c>
      <c r="M9" s="2">
        <f>IF(F9="","",F9*L9-MAX(0,F9*THAM_SO!$B$10*(I9="CÓ")-THAM_SO!$B$12))</f>
      </c>
      <c r="N9" s="3">
        <f>IF(F9="","",(F9-G9-M9-H9)/F9)</f>
      </c>
      <c r="O9" s="4">
        <f>IF(F9="","",IF(N9&lt;=0,"LỖ CƠ CẤU",1/N9))</f>
      </c>
      <c r="P9" s="4">
        <f>IF(F9="","",IF(N9&lt;=0,"LỖ CƠ CẤU",O9/(1-K9)))</f>
      </c>
      <c r="Q9" s="4">
        <f>IF(F9="","",IF(N9-THAM_SO!$B$15&lt;=0,"KHÔNG KHẢ THI",1/(N9-THAM_SO!$B$15)))</f>
      </c>
    </row>
    <row r="10">
      <c r="A10">
        <f>IF(SAN_PHAM!A10="","",SAN_PHAM!A10)</f>
      </c>
      <c r="B10">
        <f>IF(SAN_PHAM!B10="","",SAN_PHAM!B10)</f>
      </c>
      <c r="C10">
        <f>IF(SAN_PHAM!C10="","",SAN_PHAM!C10)</f>
      </c>
      <c r="D10">
        <f>IF(SAN_PHAM!D10="","",SAN_PHAM!D10)</f>
      </c>
      <c r="E10">
        <f>IF(SAN_PHAM!E10="","",SAN_PHAM!E10)</f>
      </c>
      <c r="F10" s="2">
        <f>IF(SAN_PHAM!F10="","",SAN_PHAM!F10)</f>
      </c>
      <c r="G10" s="2">
        <f>IF(SAN_PHAM!$F10="","",N(SAN_PHAM!G10))</f>
      </c>
      <c r="H10" s="2">
        <f>IF(SAN_PHAM!$F10="","",N(SAN_PHAM!H10))</f>
      </c>
      <c r="I10">
        <f>IF(SAN_PHAM!I10="","",SAN_PHAM!I10)</f>
      </c>
      <c r="J10">
        <f>IF(SAN_PHAM!J10="","",SAN_PHAM!J10)</f>
      </c>
      <c r="K10" s="3">
        <f>IF(SAN_PHAM!$F10="","",N(SAN_PHAM!K10))</f>
      </c>
      <c r="L10" s="3">
        <f>IF(F10="","",VLOOKUP(C10,THAM_SO!A:B,2,0)+IF(D10="Mall",VLOOKUP(E10,THAM_SO!D:E,2,0),0)+IF(I10="CÓ",THAM_SO!$B$10,0)+IF(J10="CÓ",THAM_SO!$B$11,0))</f>
      </c>
      <c r="M10" s="2">
        <f>IF(F10="","",F10*L10-MAX(0,F10*THAM_SO!$B$10*(I10="CÓ")-THAM_SO!$B$12))</f>
      </c>
      <c r="N10" s="3">
        <f>IF(F10="","",(F10-G10-M10-H10)/F10)</f>
      </c>
      <c r="O10" s="4">
        <f>IF(F10="","",IF(N10&lt;=0,"LỖ CƠ CẤU",1/N10))</f>
      </c>
      <c r="P10" s="4">
        <f>IF(F10="","",IF(N10&lt;=0,"LỖ CƠ CẤU",O10/(1-K10)))</f>
      </c>
      <c r="Q10" s="4">
        <f>IF(F10="","",IF(N10-THAM_SO!$B$15&lt;=0,"KHÔNG KHẢ THI",1/(N10-THAM_SO!$B$15)))</f>
      </c>
    </row>
    <row r="11">
      <c r="A11">
        <f>IF(SAN_PHAM!A11="","",SAN_PHAM!A11)</f>
      </c>
      <c r="B11">
        <f>IF(SAN_PHAM!B11="","",SAN_PHAM!B11)</f>
      </c>
      <c r="C11">
        <f>IF(SAN_PHAM!C11="","",SAN_PHAM!C11)</f>
      </c>
      <c r="D11">
        <f>IF(SAN_PHAM!D11="","",SAN_PHAM!D11)</f>
      </c>
      <c r="E11">
        <f>IF(SAN_PHAM!E11="","",SAN_PHAM!E11)</f>
      </c>
      <c r="F11" s="2">
        <f>IF(SAN_PHAM!F11="","",SAN_PHAM!F11)</f>
      </c>
      <c r="G11" s="2">
        <f>IF(SAN_PHAM!$F11="","",N(SAN_PHAM!G11))</f>
      </c>
      <c r="H11" s="2">
        <f>IF(SAN_PHAM!$F11="","",N(SAN_PHAM!H11))</f>
      </c>
      <c r="I11">
        <f>IF(SAN_PHAM!I11="","",SAN_PHAM!I11)</f>
      </c>
      <c r="J11">
        <f>IF(SAN_PHAM!J11="","",SAN_PHAM!J11)</f>
      </c>
      <c r="K11" s="3">
        <f>IF(SAN_PHAM!$F11="","",N(SAN_PHAM!K11))</f>
      </c>
      <c r="L11" s="3">
        <f>IF(F11="","",VLOOKUP(C11,THAM_SO!A:B,2,0)+IF(D11="Mall",VLOOKUP(E11,THAM_SO!D:E,2,0),0)+IF(I11="CÓ",THAM_SO!$B$10,0)+IF(J11="CÓ",THAM_SO!$B$11,0))</f>
      </c>
      <c r="M11" s="2">
        <f>IF(F11="","",F11*L11-MAX(0,F11*THAM_SO!$B$10*(I11="CÓ")-THAM_SO!$B$12))</f>
      </c>
      <c r="N11" s="3">
        <f>IF(F11="","",(F11-G11-M11-H11)/F11)</f>
      </c>
      <c r="O11" s="4">
        <f>IF(F11="","",IF(N11&lt;=0,"LỖ CƠ CẤU",1/N11))</f>
      </c>
      <c r="P11" s="4">
        <f>IF(F11="","",IF(N11&lt;=0,"LỖ CƠ CẤU",O11/(1-K11)))</f>
      </c>
      <c r="Q11" s="4">
        <f>IF(F11="","",IF(N11-THAM_SO!$B$15&lt;=0,"KHÔNG KHẢ THI",1/(N11-THAM_SO!$B$15)))</f>
      </c>
    </row>
    <row r="12">
      <c r="A12">
        <f>IF(SAN_PHAM!A12="","",SAN_PHAM!A12)</f>
      </c>
      <c r="B12">
        <f>IF(SAN_PHAM!B12="","",SAN_PHAM!B12)</f>
      </c>
      <c r="C12">
        <f>IF(SAN_PHAM!C12="","",SAN_PHAM!C12)</f>
      </c>
      <c r="D12">
        <f>IF(SAN_PHAM!D12="","",SAN_PHAM!D12)</f>
      </c>
      <c r="E12">
        <f>IF(SAN_PHAM!E12="","",SAN_PHAM!E12)</f>
      </c>
      <c r="F12" s="2">
        <f>IF(SAN_PHAM!F12="","",SAN_PHAM!F12)</f>
      </c>
      <c r="G12" s="2">
        <f>IF(SAN_PHAM!$F12="","",N(SAN_PHAM!G12))</f>
      </c>
      <c r="H12" s="2">
        <f>IF(SAN_PHAM!$F12="","",N(SAN_PHAM!H12))</f>
      </c>
      <c r="I12">
        <f>IF(SAN_PHAM!I12="","",SAN_PHAM!I12)</f>
      </c>
      <c r="J12">
        <f>IF(SAN_PHAM!J12="","",SAN_PHAM!J12)</f>
      </c>
      <c r="K12" s="3">
        <f>IF(SAN_PHAM!$F12="","",N(SAN_PHAM!K12))</f>
      </c>
      <c r="L12" s="3">
        <f>IF(F12="","",VLOOKUP(C12,THAM_SO!A:B,2,0)+IF(D12="Mall",VLOOKUP(E12,THAM_SO!D:E,2,0),0)+IF(I12="CÓ",THAM_SO!$B$10,0)+IF(J12="CÓ",THAM_SO!$B$11,0))</f>
      </c>
      <c r="M12" s="2">
        <f>IF(F12="","",F12*L12-MAX(0,F12*THAM_SO!$B$10*(I12="CÓ")-THAM_SO!$B$12))</f>
      </c>
      <c r="N12" s="3">
        <f>IF(F12="","",(F12-G12-M12-H12)/F12)</f>
      </c>
      <c r="O12" s="4">
        <f>IF(F12="","",IF(N12&lt;=0,"LỖ CƠ CẤU",1/N12))</f>
      </c>
      <c r="P12" s="4">
        <f>IF(F12="","",IF(N12&lt;=0,"LỖ CƠ CẤU",O12/(1-K12)))</f>
      </c>
      <c r="Q12" s="4">
        <f>IF(F12="","",IF(N12-THAM_SO!$B$15&lt;=0,"KHÔNG KHẢ THI",1/(N12-THAM_SO!$B$15)))</f>
      </c>
    </row>
    <row r="13">
      <c r="A13">
        <f>IF(SAN_PHAM!A13="","",SAN_PHAM!A13)</f>
      </c>
      <c r="B13">
        <f>IF(SAN_PHAM!B13="","",SAN_PHAM!B13)</f>
      </c>
      <c r="C13">
        <f>IF(SAN_PHAM!C13="","",SAN_PHAM!C13)</f>
      </c>
      <c r="D13">
        <f>IF(SAN_PHAM!D13="","",SAN_PHAM!D13)</f>
      </c>
      <c r="E13">
        <f>IF(SAN_PHAM!E13="","",SAN_PHAM!E13)</f>
      </c>
      <c r="F13" s="2">
        <f>IF(SAN_PHAM!F13="","",SAN_PHAM!F13)</f>
      </c>
      <c r="G13" s="2">
        <f>IF(SAN_PHAM!$F13="","",N(SAN_PHAM!G13))</f>
      </c>
      <c r="H13" s="2">
        <f>IF(SAN_PHAM!$F13="","",N(SAN_PHAM!H13))</f>
      </c>
      <c r="I13">
        <f>IF(SAN_PHAM!I13="","",SAN_PHAM!I13)</f>
      </c>
      <c r="J13">
        <f>IF(SAN_PHAM!J13="","",SAN_PHAM!J13)</f>
      </c>
      <c r="K13" s="3">
        <f>IF(SAN_PHAM!$F13="","",N(SAN_PHAM!K13))</f>
      </c>
      <c r="L13" s="3">
        <f>IF(F13="","",VLOOKUP(C13,THAM_SO!A:B,2,0)+IF(D13="Mall",VLOOKUP(E13,THAM_SO!D:E,2,0),0)+IF(I13="CÓ",THAM_SO!$B$10,0)+IF(J13="CÓ",THAM_SO!$B$11,0))</f>
      </c>
      <c r="M13" s="2">
        <f>IF(F13="","",F13*L13-MAX(0,F13*THAM_SO!$B$10*(I13="CÓ")-THAM_SO!$B$12))</f>
      </c>
      <c r="N13" s="3">
        <f>IF(F13="","",(F13-G13-M13-H13)/F13)</f>
      </c>
      <c r="O13" s="4">
        <f>IF(F13="","",IF(N13&lt;=0,"LỖ CƠ CẤU",1/N13))</f>
      </c>
      <c r="P13" s="4">
        <f>IF(F13="","",IF(N13&lt;=0,"LỖ CƠ CẤU",O13/(1-K13)))</f>
      </c>
      <c r="Q13" s="4">
        <f>IF(F13="","",IF(N13-THAM_SO!$B$15&lt;=0,"KHÔNG KHẢ THI",1/(N13-THAM_SO!$B$15)))</f>
      </c>
    </row>
    <row r="14">
      <c r="A14">
        <f>IF(SAN_PHAM!A14="","",SAN_PHAM!A14)</f>
      </c>
      <c r="B14">
        <f>IF(SAN_PHAM!B14="","",SAN_PHAM!B14)</f>
      </c>
      <c r="C14">
        <f>IF(SAN_PHAM!C14="","",SAN_PHAM!C14)</f>
      </c>
      <c r="D14">
        <f>IF(SAN_PHAM!D14="","",SAN_PHAM!D14)</f>
      </c>
      <c r="E14">
        <f>IF(SAN_PHAM!E14="","",SAN_PHAM!E14)</f>
      </c>
      <c r="F14" s="2">
        <f>IF(SAN_PHAM!F14="","",SAN_PHAM!F14)</f>
      </c>
      <c r="G14" s="2">
        <f>IF(SAN_PHAM!$F14="","",N(SAN_PHAM!G14))</f>
      </c>
      <c r="H14" s="2">
        <f>IF(SAN_PHAM!$F14="","",N(SAN_PHAM!H14))</f>
      </c>
      <c r="I14">
        <f>IF(SAN_PHAM!I14="","",SAN_PHAM!I14)</f>
      </c>
      <c r="J14">
        <f>IF(SAN_PHAM!J14="","",SAN_PHAM!J14)</f>
      </c>
      <c r="K14" s="3">
        <f>IF(SAN_PHAM!$F14="","",N(SAN_PHAM!K14))</f>
      </c>
      <c r="L14" s="3">
        <f>IF(F14="","",VLOOKUP(C14,THAM_SO!A:B,2,0)+IF(D14="Mall",VLOOKUP(E14,THAM_SO!D:E,2,0),0)+IF(I14="CÓ",THAM_SO!$B$10,0)+IF(J14="CÓ",THAM_SO!$B$11,0))</f>
      </c>
      <c r="M14" s="2">
        <f>IF(F14="","",F14*L14-MAX(0,F14*THAM_SO!$B$10*(I14="CÓ")-THAM_SO!$B$12))</f>
      </c>
      <c r="N14" s="3">
        <f>IF(F14="","",(F14-G14-M14-H14)/F14)</f>
      </c>
      <c r="O14" s="4">
        <f>IF(F14="","",IF(N14&lt;=0,"LỖ CƠ CẤU",1/N14))</f>
      </c>
      <c r="P14" s="4">
        <f>IF(F14="","",IF(N14&lt;=0,"LỖ CƠ CẤU",O14/(1-K14)))</f>
      </c>
      <c r="Q14" s="4">
        <f>IF(F14="","",IF(N14-THAM_SO!$B$15&lt;=0,"KHÔNG KHẢ THI",1/(N14-THAM_SO!$B$15)))</f>
      </c>
    </row>
    <row r="15">
      <c r="A15">
        <f>IF(SAN_PHAM!A15="","",SAN_PHAM!A15)</f>
      </c>
      <c r="B15">
        <f>IF(SAN_PHAM!B15="","",SAN_PHAM!B15)</f>
      </c>
      <c r="C15">
        <f>IF(SAN_PHAM!C15="","",SAN_PHAM!C15)</f>
      </c>
      <c r="D15">
        <f>IF(SAN_PHAM!D15="","",SAN_PHAM!D15)</f>
      </c>
      <c r="E15">
        <f>IF(SAN_PHAM!E15="","",SAN_PHAM!E15)</f>
      </c>
      <c r="F15" s="2">
        <f>IF(SAN_PHAM!F15="","",SAN_PHAM!F15)</f>
      </c>
      <c r="G15" s="2">
        <f>IF(SAN_PHAM!$F15="","",N(SAN_PHAM!G15))</f>
      </c>
      <c r="H15" s="2">
        <f>IF(SAN_PHAM!$F15="","",N(SAN_PHAM!H15))</f>
      </c>
      <c r="I15">
        <f>IF(SAN_PHAM!I15="","",SAN_PHAM!I15)</f>
      </c>
      <c r="J15">
        <f>IF(SAN_PHAM!J15="","",SAN_PHAM!J15)</f>
      </c>
      <c r="K15" s="3">
        <f>IF(SAN_PHAM!$F15="","",N(SAN_PHAM!K15))</f>
      </c>
      <c r="L15" s="3">
        <f>IF(F15="","",VLOOKUP(C15,THAM_SO!A:B,2,0)+IF(D15="Mall",VLOOKUP(E15,THAM_SO!D:E,2,0),0)+IF(I15="CÓ",THAM_SO!$B$10,0)+IF(J15="CÓ",THAM_SO!$B$11,0))</f>
      </c>
      <c r="M15" s="2">
        <f>IF(F15="","",F15*L15-MAX(0,F15*THAM_SO!$B$10*(I15="CÓ")-THAM_SO!$B$12))</f>
      </c>
      <c r="N15" s="3">
        <f>IF(F15="","",(F15-G15-M15-H15)/F15)</f>
      </c>
      <c r="O15" s="4">
        <f>IF(F15="","",IF(N15&lt;=0,"LỖ CƠ CẤU",1/N15))</f>
      </c>
      <c r="P15" s="4">
        <f>IF(F15="","",IF(N15&lt;=0,"LỖ CƠ CẤU",O15/(1-K15)))</f>
      </c>
      <c r="Q15" s="4">
        <f>IF(F15="","",IF(N15-THAM_SO!$B$15&lt;=0,"KHÔNG KHẢ THI",1/(N15-THAM_SO!$B$15)))</f>
      </c>
    </row>
    <row r="16">
      <c r="A16">
        <f>IF(SAN_PHAM!A16="","",SAN_PHAM!A16)</f>
      </c>
      <c r="B16">
        <f>IF(SAN_PHAM!B16="","",SAN_PHAM!B16)</f>
      </c>
      <c r="C16">
        <f>IF(SAN_PHAM!C16="","",SAN_PHAM!C16)</f>
      </c>
      <c r="D16">
        <f>IF(SAN_PHAM!D16="","",SAN_PHAM!D16)</f>
      </c>
      <c r="E16">
        <f>IF(SAN_PHAM!E16="","",SAN_PHAM!E16)</f>
      </c>
      <c r="F16" s="2">
        <f>IF(SAN_PHAM!F16="","",SAN_PHAM!F16)</f>
      </c>
      <c r="G16" s="2">
        <f>IF(SAN_PHAM!$F16="","",N(SAN_PHAM!G16))</f>
      </c>
      <c r="H16" s="2">
        <f>IF(SAN_PHAM!$F16="","",N(SAN_PHAM!H16))</f>
      </c>
      <c r="I16">
        <f>IF(SAN_PHAM!I16="","",SAN_PHAM!I16)</f>
      </c>
      <c r="J16">
        <f>IF(SAN_PHAM!J16="","",SAN_PHAM!J16)</f>
      </c>
      <c r="K16" s="3">
        <f>IF(SAN_PHAM!$F16="","",N(SAN_PHAM!K16))</f>
      </c>
      <c r="L16" s="3">
        <f>IF(F16="","",VLOOKUP(C16,THAM_SO!A:B,2,0)+IF(D16="Mall",VLOOKUP(E16,THAM_SO!D:E,2,0),0)+IF(I16="CÓ",THAM_SO!$B$10,0)+IF(J16="CÓ",THAM_SO!$B$11,0))</f>
      </c>
      <c r="M16" s="2">
        <f>IF(F16="","",F16*L16-MAX(0,F16*THAM_SO!$B$10*(I16="CÓ")-THAM_SO!$B$12))</f>
      </c>
      <c r="N16" s="3">
        <f>IF(F16="","",(F16-G16-M16-H16)/F16)</f>
      </c>
      <c r="O16" s="4">
        <f>IF(F16="","",IF(N16&lt;=0,"LỖ CƠ CẤU",1/N16))</f>
      </c>
      <c r="P16" s="4">
        <f>IF(F16="","",IF(N16&lt;=0,"LỖ CƠ CẤU",O16/(1-K16)))</f>
      </c>
      <c r="Q16" s="4">
        <f>IF(F16="","",IF(N16-THAM_SO!$B$15&lt;=0,"KHÔNG KHẢ THI",1/(N16-THAM_SO!$B$15)))</f>
      </c>
    </row>
    <row r="17">
      <c r="A17">
        <f>IF(SAN_PHAM!A17="","",SAN_PHAM!A17)</f>
      </c>
      <c r="B17">
        <f>IF(SAN_PHAM!B17="","",SAN_PHAM!B17)</f>
      </c>
      <c r="C17">
        <f>IF(SAN_PHAM!C17="","",SAN_PHAM!C17)</f>
      </c>
      <c r="D17">
        <f>IF(SAN_PHAM!D17="","",SAN_PHAM!D17)</f>
      </c>
      <c r="E17">
        <f>IF(SAN_PHAM!E17="","",SAN_PHAM!E17)</f>
      </c>
      <c r="F17" s="2">
        <f>IF(SAN_PHAM!F17="","",SAN_PHAM!F17)</f>
      </c>
      <c r="G17" s="2">
        <f>IF(SAN_PHAM!$F17="","",N(SAN_PHAM!G17))</f>
      </c>
      <c r="H17" s="2">
        <f>IF(SAN_PHAM!$F17="","",N(SAN_PHAM!H17))</f>
      </c>
      <c r="I17">
        <f>IF(SAN_PHAM!I17="","",SAN_PHAM!I17)</f>
      </c>
      <c r="J17">
        <f>IF(SAN_PHAM!J17="","",SAN_PHAM!J17)</f>
      </c>
      <c r="K17" s="3">
        <f>IF(SAN_PHAM!$F17="","",N(SAN_PHAM!K17))</f>
      </c>
      <c r="L17" s="3">
        <f>IF(F17="","",VLOOKUP(C17,THAM_SO!A:B,2,0)+IF(D17="Mall",VLOOKUP(E17,THAM_SO!D:E,2,0),0)+IF(I17="CÓ",THAM_SO!$B$10,0)+IF(J17="CÓ",THAM_SO!$B$11,0))</f>
      </c>
      <c r="M17" s="2">
        <f>IF(F17="","",F17*L17-MAX(0,F17*THAM_SO!$B$10*(I17="CÓ")-THAM_SO!$B$12))</f>
      </c>
      <c r="N17" s="3">
        <f>IF(F17="","",(F17-G17-M17-H17)/F17)</f>
      </c>
      <c r="O17" s="4">
        <f>IF(F17="","",IF(N17&lt;=0,"LỖ CƠ CẤU",1/N17))</f>
      </c>
      <c r="P17" s="4">
        <f>IF(F17="","",IF(N17&lt;=0,"LỖ CƠ CẤU",O17/(1-K17)))</f>
      </c>
      <c r="Q17" s="4">
        <f>IF(F17="","",IF(N17-THAM_SO!$B$15&lt;=0,"KHÔNG KHẢ THI",1/(N17-THAM_SO!$B$15)))</f>
      </c>
    </row>
    <row r="18">
      <c r="A18">
        <f>IF(SAN_PHAM!A18="","",SAN_PHAM!A18)</f>
      </c>
      <c r="B18">
        <f>IF(SAN_PHAM!B18="","",SAN_PHAM!B18)</f>
      </c>
      <c r="C18">
        <f>IF(SAN_PHAM!C18="","",SAN_PHAM!C18)</f>
      </c>
      <c r="D18">
        <f>IF(SAN_PHAM!D18="","",SAN_PHAM!D18)</f>
      </c>
      <c r="E18">
        <f>IF(SAN_PHAM!E18="","",SAN_PHAM!E18)</f>
      </c>
      <c r="F18" s="2">
        <f>IF(SAN_PHAM!F18="","",SAN_PHAM!F18)</f>
      </c>
      <c r="G18" s="2">
        <f>IF(SAN_PHAM!$F18="","",N(SAN_PHAM!G18))</f>
      </c>
      <c r="H18" s="2">
        <f>IF(SAN_PHAM!$F18="","",N(SAN_PHAM!H18))</f>
      </c>
      <c r="I18">
        <f>IF(SAN_PHAM!I18="","",SAN_PHAM!I18)</f>
      </c>
      <c r="J18">
        <f>IF(SAN_PHAM!J18="","",SAN_PHAM!J18)</f>
      </c>
      <c r="K18" s="3">
        <f>IF(SAN_PHAM!$F18="","",N(SAN_PHAM!K18))</f>
      </c>
      <c r="L18" s="3">
        <f>IF(F18="","",VLOOKUP(C18,THAM_SO!A:B,2,0)+IF(D18="Mall",VLOOKUP(E18,THAM_SO!D:E,2,0),0)+IF(I18="CÓ",THAM_SO!$B$10,0)+IF(J18="CÓ",THAM_SO!$B$11,0))</f>
      </c>
      <c r="M18" s="2">
        <f>IF(F18="","",F18*L18-MAX(0,F18*THAM_SO!$B$10*(I18="CÓ")-THAM_SO!$B$12))</f>
      </c>
      <c r="N18" s="3">
        <f>IF(F18="","",(F18-G18-M18-H18)/F18)</f>
      </c>
      <c r="O18" s="4">
        <f>IF(F18="","",IF(N18&lt;=0,"LỖ CƠ CẤU",1/N18))</f>
      </c>
      <c r="P18" s="4">
        <f>IF(F18="","",IF(N18&lt;=0,"LỖ CƠ CẤU",O18/(1-K18)))</f>
      </c>
      <c r="Q18" s="4">
        <f>IF(F18="","",IF(N18-THAM_SO!$B$15&lt;=0,"KHÔNG KHẢ THI",1/(N18-THAM_SO!$B$15)))</f>
      </c>
    </row>
    <row r="19">
      <c r="A19">
        <f>IF(SAN_PHAM!A19="","",SAN_PHAM!A19)</f>
      </c>
      <c r="B19">
        <f>IF(SAN_PHAM!B19="","",SAN_PHAM!B19)</f>
      </c>
      <c r="C19">
        <f>IF(SAN_PHAM!C19="","",SAN_PHAM!C19)</f>
      </c>
      <c r="D19">
        <f>IF(SAN_PHAM!D19="","",SAN_PHAM!D19)</f>
      </c>
      <c r="E19">
        <f>IF(SAN_PHAM!E19="","",SAN_PHAM!E19)</f>
      </c>
      <c r="F19" s="2">
        <f>IF(SAN_PHAM!F19="","",SAN_PHAM!F19)</f>
      </c>
      <c r="G19" s="2">
        <f>IF(SAN_PHAM!$F19="","",N(SAN_PHAM!G19))</f>
      </c>
      <c r="H19" s="2">
        <f>IF(SAN_PHAM!$F19="","",N(SAN_PHAM!H19))</f>
      </c>
      <c r="I19">
        <f>IF(SAN_PHAM!I19="","",SAN_PHAM!I19)</f>
      </c>
      <c r="J19">
        <f>IF(SAN_PHAM!J19="","",SAN_PHAM!J19)</f>
      </c>
      <c r="K19" s="3">
        <f>IF(SAN_PHAM!$F19="","",N(SAN_PHAM!K19))</f>
      </c>
      <c r="L19" s="3">
        <f>IF(F19="","",VLOOKUP(C19,THAM_SO!A:B,2,0)+IF(D19="Mall",VLOOKUP(E19,THAM_SO!D:E,2,0),0)+IF(I19="CÓ",THAM_SO!$B$10,0)+IF(J19="CÓ",THAM_SO!$B$11,0))</f>
      </c>
      <c r="M19" s="2">
        <f>IF(F19="","",F19*L19-MAX(0,F19*THAM_SO!$B$10*(I19="CÓ")-THAM_SO!$B$12))</f>
      </c>
      <c r="N19" s="3">
        <f>IF(F19="","",(F19-G19-M19-H19)/F19)</f>
      </c>
      <c r="O19" s="4">
        <f>IF(F19="","",IF(N19&lt;=0,"LỖ CƠ CẤU",1/N19))</f>
      </c>
      <c r="P19" s="4">
        <f>IF(F19="","",IF(N19&lt;=0,"LỖ CƠ CẤU",O19/(1-K19)))</f>
      </c>
      <c r="Q19" s="4">
        <f>IF(F19="","",IF(N19-THAM_SO!$B$15&lt;=0,"KHÔNG KHẢ THI",1/(N19-THAM_SO!$B$15)))</f>
      </c>
    </row>
    <row r="20">
      <c r="A20">
        <f>IF(SAN_PHAM!A20="","",SAN_PHAM!A20)</f>
      </c>
      <c r="B20">
        <f>IF(SAN_PHAM!B20="","",SAN_PHAM!B20)</f>
      </c>
      <c r="C20">
        <f>IF(SAN_PHAM!C20="","",SAN_PHAM!C20)</f>
      </c>
      <c r="D20">
        <f>IF(SAN_PHAM!D20="","",SAN_PHAM!D20)</f>
      </c>
      <c r="E20">
        <f>IF(SAN_PHAM!E20="","",SAN_PHAM!E20)</f>
      </c>
      <c r="F20" s="2">
        <f>IF(SAN_PHAM!F20="","",SAN_PHAM!F20)</f>
      </c>
      <c r="G20" s="2">
        <f>IF(SAN_PHAM!$F20="","",N(SAN_PHAM!G20))</f>
      </c>
      <c r="H20" s="2">
        <f>IF(SAN_PHAM!$F20="","",N(SAN_PHAM!H20))</f>
      </c>
      <c r="I20">
        <f>IF(SAN_PHAM!I20="","",SAN_PHAM!I20)</f>
      </c>
      <c r="J20">
        <f>IF(SAN_PHAM!J20="","",SAN_PHAM!J20)</f>
      </c>
      <c r="K20" s="3">
        <f>IF(SAN_PHAM!$F20="","",N(SAN_PHAM!K20))</f>
      </c>
      <c r="L20" s="3">
        <f>IF(F20="","",VLOOKUP(C20,THAM_SO!A:B,2,0)+IF(D20="Mall",VLOOKUP(E20,THAM_SO!D:E,2,0),0)+IF(I20="CÓ",THAM_SO!$B$10,0)+IF(J20="CÓ",THAM_SO!$B$11,0))</f>
      </c>
      <c r="M20" s="2">
        <f>IF(F20="","",F20*L20-MAX(0,F20*THAM_SO!$B$10*(I20="CÓ")-THAM_SO!$B$12))</f>
      </c>
      <c r="N20" s="3">
        <f>IF(F20="","",(F20-G20-M20-H20)/F20)</f>
      </c>
      <c r="O20" s="4">
        <f>IF(F20="","",IF(N20&lt;=0,"LỖ CƠ CẤU",1/N20))</f>
      </c>
      <c r="P20" s="4">
        <f>IF(F20="","",IF(N20&lt;=0,"LỖ CƠ CẤU",O20/(1-K20)))</f>
      </c>
      <c r="Q20" s="4">
        <f>IF(F20="","",IF(N20-THAM_SO!$B$15&lt;=0,"KHÔNG KHẢ THI",1/(N20-THAM_SO!$B$15)))</f>
      </c>
    </row>
    <row r="21">
      <c r="A21">
        <f>IF(SAN_PHAM!A21="","",SAN_PHAM!A21)</f>
      </c>
      <c r="B21">
        <f>IF(SAN_PHAM!B21="","",SAN_PHAM!B21)</f>
      </c>
      <c r="C21">
        <f>IF(SAN_PHAM!C21="","",SAN_PHAM!C21)</f>
      </c>
      <c r="D21">
        <f>IF(SAN_PHAM!D21="","",SAN_PHAM!D21)</f>
      </c>
      <c r="E21">
        <f>IF(SAN_PHAM!E21="","",SAN_PHAM!E21)</f>
      </c>
      <c r="F21" s="2">
        <f>IF(SAN_PHAM!F21="","",SAN_PHAM!F21)</f>
      </c>
      <c r="G21" s="2">
        <f>IF(SAN_PHAM!$F21="","",N(SAN_PHAM!G21))</f>
      </c>
      <c r="H21" s="2">
        <f>IF(SAN_PHAM!$F21="","",N(SAN_PHAM!H21))</f>
      </c>
      <c r="I21">
        <f>IF(SAN_PHAM!I21="","",SAN_PHAM!I21)</f>
      </c>
      <c r="J21">
        <f>IF(SAN_PHAM!J21="","",SAN_PHAM!J21)</f>
      </c>
      <c r="K21" s="3">
        <f>IF(SAN_PHAM!$F21="","",N(SAN_PHAM!K21))</f>
      </c>
      <c r="L21" s="3">
        <f>IF(F21="","",VLOOKUP(C21,THAM_SO!A:B,2,0)+IF(D21="Mall",VLOOKUP(E21,THAM_SO!D:E,2,0),0)+IF(I21="CÓ",THAM_SO!$B$10,0)+IF(J21="CÓ",THAM_SO!$B$11,0))</f>
      </c>
      <c r="M21" s="2">
        <f>IF(F21="","",F21*L21-MAX(0,F21*THAM_SO!$B$10*(I21="CÓ")-THAM_SO!$B$12))</f>
      </c>
      <c r="N21" s="3">
        <f>IF(F21="","",(F21-G21-M21-H21)/F21)</f>
      </c>
      <c r="O21" s="4">
        <f>IF(F21="","",IF(N21&lt;=0,"LỖ CƠ CẤU",1/N21))</f>
      </c>
      <c r="P21" s="4">
        <f>IF(F21="","",IF(N21&lt;=0,"LỖ CƠ CẤU",O21/(1-K21)))</f>
      </c>
      <c r="Q21" s="4">
        <f>IF(F21="","",IF(N21-THAM_SO!$B$15&lt;=0,"KHÔNG KHẢ THI",1/(N21-THAM_SO!$B$15)))</f>
      </c>
    </row>
    <row r="22">
      <c r="A22">
        <f>IF(SAN_PHAM!A22="","",SAN_PHAM!A22)</f>
      </c>
      <c r="B22">
        <f>IF(SAN_PHAM!B22="","",SAN_PHAM!B22)</f>
      </c>
      <c r="C22">
        <f>IF(SAN_PHAM!C22="","",SAN_PHAM!C22)</f>
      </c>
      <c r="D22">
        <f>IF(SAN_PHAM!D22="","",SAN_PHAM!D22)</f>
      </c>
      <c r="E22">
        <f>IF(SAN_PHAM!E22="","",SAN_PHAM!E22)</f>
      </c>
      <c r="F22" s="2">
        <f>IF(SAN_PHAM!F22="","",SAN_PHAM!F22)</f>
      </c>
      <c r="G22" s="2">
        <f>IF(SAN_PHAM!$F22="","",N(SAN_PHAM!G22))</f>
      </c>
      <c r="H22" s="2">
        <f>IF(SAN_PHAM!$F22="","",N(SAN_PHAM!H22))</f>
      </c>
      <c r="I22">
        <f>IF(SAN_PHAM!I22="","",SAN_PHAM!I22)</f>
      </c>
      <c r="J22">
        <f>IF(SAN_PHAM!J22="","",SAN_PHAM!J22)</f>
      </c>
      <c r="K22" s="3">
        <f>IF(SAN_PHAM!$F22="","",N(SAN_PHAM!K22))</f>
      </c>
      <c r="L22" s="3">
        <f>IF(F22="","",VLOOKUP(C22,THAM_SO!A:B,2,0)+IF(D22="Mall",VLOOKUP(E22,THAM_SO!D:E,2,0),0)+IF(I22="CÓ",THAM_SO!$B$10,0)+IF(J22="CÓ",THAM_SO!$B$11,0))</f>
      </c>
      <c r="M22" s="2">
        <f>IF(F22="","",F22*L22-MAX(0,F22*THAM_SO!$B$10*(I22="CÓ")-THAM_SO!$B$12))</f>
      </c>
      <c r="N22" s="3">
        <f>IF(F22="","",(F22-G22-M22-H22)/F22)</f>
      </c>
      <c r="O22" s="4">
        <f>IF(F22="","",IF(N22&lt;=0,"LỖ CƠ CẤU",1/N22))</f>
      </c>
      <c r="P22" s="4">
        <f>IF(F22="","",IF(N22&lt;=0,"LỖ CƠ CẤU",O22/(1-K22)))</f>
      </c>
      <c r="Q22" s="4">
        <f>IF(F22="","",IF(N22-THAM_SO!$B$15&lt;=0,"KHÔNG KHẢ THI",1/(N22-THAM_SO!$B$15)))</f>
      </c>
    </row>
    <row r="23">
      <c r="A23">
        <f>IF(SAN_PHAM!A23="","",SAN_PHAM!A23)</f>
      </c>
      <c r="B23">
        <f>IF(SAN_PHAM!B23="","",SAN_PHAM!B23)</f>
      </c>
      <c r="C23">
        <f>IF(SAN_PHAM!C23="","",SAN_PHAM!C23)</f>
      </c>
      <c r="D23">
        <f>IF(SAN_PHAM!D23="","",SAN_PHAM!D23)</f>
      </c>
      <c r="E23">
        <f>IF(SAN_PHAM!E23="","",SAN_PHAM!E23)</f>
      </c>
      <c r="F23" s="2">
        <f>IF(SAN_PHAM!F23="","",SAN_PHAM!F23)</f>
      </c>
      <c r="G23" s="2">
        <f>IF(SAN_PHAM!$F23="","",N(SAN_PHAM!G23))</f>
      </c>
      <c r="H23" s="2">
        <f>IF(SAN_PHAM!$F23="","",N(SAN_PHAM!H23))</f>
      </c>
      <c r="I23">
        <f>IF(SAN_PHAM!I23="","",SAN_PHAM!I23)</f>
      </c>
      <c r="J23">
        <f>IF(SAN_PHAM!J23="","",SAN_PHAM!J23)</f>
      </c>
      <c r="K23" s="3">
        <f>IF(SAN_PHAM!$F23="","",N(SAN_PHAM!K23))</f>
      </c>
      <c r="L23" s="3">
        <f>IF(F23="","",VLOOKUP(C23,THAM_SO!A:B,2,0)+IF(D23="Mall",VLOOKUP(E23,THAM_SO!D:E,2,0),0)+IF(I23="CÓ",THAM_SO!$B$10,0)+IF(J23="CÓ",THAM_SO!$B$11,0))</f>
      </c>
      <c r="M23" s="2">
        <f>IF(F23="","",F23*L23-MAX(0,F23*THAM_SO!$B$10*(I23="CÓ")-THAM_SO!$B$12))</f>
      </c>
      <c r="N23" s="3">
        <f>IF(F23="","",(F23-G23-M23-H23)/F23)</f>
      </c>
      <c r="O23" s="4">
        <f>IF(F23="","",IF(N23&lt;=0,"LỖ CƠ CẤU",1/N23))</f>
      </c>
      <c r="P23" s="4">
        <f>IF(F23="","",IF(N23&lt;=0,"LỖ CƠ CẤU",O23/(1-K23)))</f>
      </c>
      <c r="Q23" s="4">
        <f>IF(F23="","",IF(N23-THAM_SO!$B$15&lt;=0,"KHÔNG KHẢ THI",1/(N23-THAM_SO!$B$15)))</f>
      </c>
    </row>
    <row r="24">
      <c r="A24">
        <f>IF(SAN_PHAM!A24="","",SAN_PHAM!A24)</f>
      </c>
      <c r="B24">
        <f>IF(SAN_PHAM!B24="","",SAN_PHAM!B24)</f>
      </c>
      <c r="C24">
        <f>IF(SAN_PHAM!C24="","",SAN_PHAM!C24)</f>
      </c>
      <c r="D24">
        <f>IF(SAN_PHAM!D24="","",SAN_PHAM!D24)</f>
      </c>
      <c r="E24">
        <f>IF(SAN_PHAM!E24="","",SAN_PHAM!E24)</f>
      </c>
      <c r="F24" s="2">
        <f>IF(SAN_PHAM!F24="","",SAN_PHAM!F24)</f>
      </c>
      <c r="G24" s="2">
        <f>IF(SAN_PHAM!$F24="","",N(SAN_PHAM!G24))</f>
      </c>
      <c r="H24" s="2">
        <f>IF(SAN_PHAM!$F24="","",N(SAN_PHAM!H24))</f>
      </c>
      <c r="I24">
        <f>IF(SAN_PHAM!I24="","",SAN_PHAM!I24)</f>
      </c>
      <c r="J24">
        <f>IF(SAN_PHAM!J24="","",SAN_PHAM!J24)</f>
      </c>
      <c r="K24" s="3">
        <f>IF(SAN_PHAM!$F24="","",N(SAN_PHAM!K24))</f>
      </c>
      <c r="L24" s="3">
        <f>IF(F24="","",VLOOKUP(C24,THAM_SO!A:B,2,0)+IF(D24="Mall",VLOOKUP(E24,THAM_SO!D:E,2,0),0)+IF(I24="CÓ",THAM_SO!$B$10,0)+IF(J24="CÓ",THAM_SO!$B$11,0))</f>
      </c>
      <c r="M24" s="2">
        <f>IF(F24="","",F24*L24-MAX(0,F24*THAM_SO!$B$10*(I24="CÓ")-THAM_SO!$B$12))</f>
      </c>
      <c r="N24" s="3">
        <f>IF(F24="","",(F24-G24-M24-H24)/F24)</f>
      </c>
      <c r="O24" s="4">
        <f>IF(F24="","",IF(N24&lt;=0,"LỖ CƠ CẤU",1/N24))</f>
      </c>
      <c r="P24" s="4">
        <f>IF(F24="","",IF(N24&lt;=0,"LỖ CƠ CẤU",O24/(1-K24)))</f>
      </c>
      <c r="Q24" s="4">
        <f>IF(F24="","",IF(N24-THAM_SO!$B$15&lt;=0,"KHÔNG KHẢ THI",1/(N24-THAM_SO!$B$15)))</f>
      </c>
    </row>
    <row r="25">
      <c r="A25">
        <f>IF(SAN_PHAM!A25="","",SAN_PHAM!A25)</f>
      </c>
      <c r="B25">
        <f>IF(SAN_PHAM!B25="","",SAN_PHAM!B25)</f>
      </c>
      <c r="C25">
        <f>IF(SAN_PHAM!C25="","",SAN_PHAM!C25)</f>
      </c>
      <c r="D25">
        <f>IF(SAN_PHAM!D25="","",SAN_PHAM!D25)</f>
      </c>
      <c r="E25">
        <f>IF(SAN_PHAM!E25="","",SAN_PHAM!E25)</f>
      </c>
      <c r="F25" s="2">
        <f>IF(SAN_PHAM!F25="","",SAN_PHAM!F25)</f>
      </c>
      <c r="G25" s="2">
        <f>IF(SAN_PHAM!$F25="","",N(SAN_PHAM!G25))</f>
      </c>
      <c r="H25" s="2">
        <f>IF(SAN_PHAM!$F25="","",N(SAN_PHAM!H25))</f>
      </c>
      <c r="I25">
        <f>IF(SAN_PHAM!I25="","",SAN_PHAM!I25)</f>
      </c>
      <c r="J25">
        <f>IF(SAN_PHAM!J25="","",SAN_PHAM!J25)</f>
      </c>
      <c r="K25" s="3">
        <f>IF(SAN_PHAM!$F25="","",N(SAN_PHAM!K25))</f>
      </c>
      <c r="L25" s="3">
        <f>IF(F25="","",VLOOKUP(C25,THAM_SO!A:B,2,0)+IF(D25="Mall",VLOOKUP(E25,THAM_SO!D:E,2,0),0)+IF(I25="CÓ",THAM_SO!$B$10,0)+IF(J25="CÓ",THAM_SO!$B$11,0))</f>
      </c>
      <c r="M25" s="2">
        <f>IF(F25="","",F25*L25-MAX(0,F25*THAM_SO!$B$10*(I25="CÓ")-THAM_SO!$B$12))</f>
      </c>
      <c r="N25" s="3">
        <f>IF(F25="","",(F25-G25-M25-H25)/F25)</f>
      </c>
      <c r="O25" s="4">
        <f>IF(F25="","",IF(N25&lt;=0,"LỖ CƠ CẤU",1/N25))</f>
      </c>
      <c r="P25" s="4">
        <f>IF(F25="","",IF(N25&lt;=0,"LỖ CƠ CẤU",O25/(1-K25)))</f>
      </c>
      <c r="Q25" s="4">
        <f>IF(F25="","",IF(N25-THAM_SO!$B$15&lt;=0,"KHÔNG KHẢ THI",1/(N25-THAM_SO!$B$15)))</f>
      </c>
    </row>
    <row r="26">
      <c r="A26">
        <f>IF(SAN_PHAM!A26="","",SAN_PHAM!A26)</f>
      </c>
      <c r="B26">
        <f>IF(SAN_PHAM!B26="","",SAN_PHAM!B26)</f>
      </c>
      <c r="C26">
        <f>IF(SAN_PHAM!C26="","",SAN_PHAM!C26)</f>
      </c>
      <c r="D26">
        <f>IF(SAN_PHAM!D26="","",SAN_PHAM!D26)</f>
      </c>
      <c r="E26">
        <f>IF(SAN_PHAM!E26="","",SAN_PHAM!E26)</f>
      </c>
      <c r="F26" s="2">
        <f>IF(SAN_PHAM!F26="","",SAN_PHAM!F26)</f>
      </c>
      <c r="G26" s="2">
        <f>IF(SAN_PHAM!$F26="","",N(SAN_PHAM!G26))</f>
      </c>
      <c r="H26" s="2">
        <f>IF(SAN_PHAM!$F26="","",N(SAN_PHAM!H26))</f>
      </c>
      <c r="I26">
        <f>IF(SAN_PHAM!I26="","",SAN_PHAM!I26)</f>
      </c>
      <c r="J26">
        <f>IF(SAN_PHAM!J26="","",SAN_PHAM!J26)</f>
      </c>
      <c r="K26" s="3">
        <f>IF(SAN_PHAM!$F26="","",N(SAN_PHAM!K26))</f>
      </c>
      <c r="L26" s="3">
        <f>IF(F26="","",VLOOKUP(C26,THAM_SO!A:B,2,0)+IF(D26="Mall",VLOOKUP(E26,THAM_SO!D:E,2,0),0)+IF(I26="CÓ",THAM_SO!$B$10,0)+IF(J26="CÓ",THAM_SO!$B$11,0))</f>
      </c>
      <c r="M26" s="2">
        <f>IF(F26="","",F26*L26-MAX(0,F26*THAM_SO!$B$10*(I26="CÓ")-THAM_SO!$B$12))</f>
      </c>
      <c r="N26" s="3">
        <f>IF(F26="","",(F26-G26-M26-H26)/F26)</f>
      </c>
      <c r="O26" s="4">
        <f>IF(F26="","",IF(N26&lt;=0,"LỖ CƠ CẤU",1/N26))</f>
      </c>
      <c r="P26" s="4">
        <f>IF(F26="","",IF(N26&lt;=0,"LỖ CƠ CẤU",O26/(1-K26)))</f>
      </c>
      <c r="Q26" s="4">
        <f>IF(F26="","",IF(N26-THAM_SO!$B$15&lt;=0,"KHÔNG KHẢ THI",1/(N26-THAM_SO!$B$15)))</f>
      </c>
    </row>
    <row r="27">
      <c r="A27">
        <f>IF(SAN_PHAM!A27="","",SAN_PHAM!A27)</f>
      </c>
      <c r="B27">
        <f>IF(SAN_PHAM!B27="","",SAN_PHAM!B27)</f>
      </c>
      <c r="C27">
        <f>IF(SAN_PHAM!C27="","",SAN_PHAM!C27)</f>
      </c>
      <c r="D27">
        <f>IF(SAN_PHAM!D27="","",SAN_PHAM!D27)</f>
      </c>
      <c r="E27">
        <f>IF(SAN_PHAM!E27="","",SAN_PHAM!E27)</f>
      </c>
      <c r="F27" s="2">
        <f>IF(SAN_PHAM!F27="","",SAN_PHAM!F27)</f>
      </c>
      <c r="G27" s="2">
        <f>IF(SAN_PHAM!$F27="","",N(SAN_PHAM!G27))</f>
      </c>
      <c r="H27" s="2">
        <f>IF(SAN_PHAM!$F27="","",N(SAN_PHAM!H27))</f>
      </c>
      <c r="I27">
        <f>IF(SAN_PHAM!I27="","",SAN_PHAM!I27)</f>
      </c>
      <c r="J27">
        <f>IF(SAN_PHAM!J27="","",SAN_PHAM!J27)</f>
      </c>
      <c r="K27" s="3">
        <f>IF(SAN_PHAM!$F27="","",N(SAN_PHAM!K27))</f>
      </c>
      <c r="L27" s="3">
        <f>IF(F27="","",VLOOKUP(C27,THAM_SO!A:B,2,0)+IF(D27="Mall",VLOOKUP(E27,THAM_SO!D:E,2,0),0)+IF(I27="CÓ",THAM_SO!$B$10,0)+IF(J27="CÓ",THAM_SO!$B$11,0))</f>
      </c>
      <c r="M27" s="2">
        <f>IF(F27="","",F27*L27-MAX(0,F27*THAM_SO!$B$10*(I27="CÓ")-THAM_SO!$B$12))</f>
      </c>
      <c r="N27" s="3">
        <f>IF(F27="","",(F27-G27-M27-H27)/F27)</f>
      </c>
      <c r="O27" s="4">
        <f>IF(F27="","",IF(N27&lt;=0,"LỖ CƠ CẤU",1/N27))</f>
      </c>
      <c r="P27" s="4">
        <f>IF(F27="","",IF(N27&lt;=0,"LỖ CƠ CẤU",O27/(1-K27)))</f>
      </c>
      <c r="Q27" s="4">
        <f>IF(F27="","",IF(N27-THAM_SO!$B$15&lt;=0,"KHÔNG KHẢ THI",1/(N27-THAM_SO!$B$15)))</f>
      </c>
    </row>
    <row r="28">
      <c r="A28">
        <f>IF(SAN_PHAM!A28="","",SAN_PHAM!A28)</f>
      </c>
      <c r="B28">
        <f>IF(SAN_PHAM!B28="","",SAN_PHAM!B28)</f>
      </c>
      <c r="C28">
        <f>IF(SAN_PHAM!C28="","",SAN_PHAM!C28)</f>
      </c>
      <c r="D28">
        <f>IF(SAN_PHAM!D28="","",SAN_PHAM!D28)</f>
      </c>
      <c r="E28">
        <f>IF(SAN_PHAM!E28="","",SAN_PHAM!E28)</f>
      </c>
      <c r="F28" s="2">
        <f>IF(SAN_PHAM!F28="","",SAN_PHAM!F28)</f>
      </c>
      <c r="G28" s="2">
        <f>IF(SAN_PHAM!$F28="","",N(SAN_PHAM!G28))</f>
      </c>
      <c r="H28" s="2">
        <f>IF(SAN_PHAM!$F28="","",N(SAN_PHAM!H28))</f>
      </c>
      <c r="I28">
        <f>IF(SAN_PHAM!I28="","",SAN_PHAM!I28)</f>
      </c>
      <c r="J28">
        <f>IF(SAN_PHAM!J28="","",SAN_PHAM!J28)</f>
      </c>
      <c r="K28" s="3">
        <f>IF(SAN_PHAM!$F28="","",N(SAN_PHAM!K28))</f>
      </c>
      <c r="L28" s="3">
        <f>IF(F28="","",VLOOKUP(C28,THAM_SO!A:B,2,0)+IF(D28="Mall",VLOOKUP(E28,THAM_SO!D:E,2,0),0)+IF(I28="CÓ",THAM_SO!$B$10,0)+IF(J28="CÓ",THAM_SO!$B$11,0))</f>
      </c>
      <c r="M28" s="2">
        <f>IF(F28="","",F28*L28-MAX(0,F28*THAM_SO!$B$10*(I28="CÓ")-THAM_SO!$B$12))</f>
      </c>
      <c r="N28" s="3">
        <f>IF(F28="","",(F28-G28-M28-H28)/F28)</f>
      </c>
      <c r="O28" s="4">
        <f>IF(F28="","",IF(N28&lt;=0,"LỖ CƠ CẤU",1/N28))</f>
      </c>
      <c r="P28" s="4">
        <f>IF(F28="","",IF(N28&lt;=0,"LỖ CƠ CẤU",O28/(1-K28)))</f>
      </c>
      <c r="Q28" s="4">
        <f>IF(F28="","",IF(N28-THAM_SO!$B$15&lt;=0,"KHÔNG KHẢ THI",1/(N28-THAM_SO!$B$15)))</f>
      </c>
    </row>
    <row r="29">
      <c r="A29">
        <f>IF(SAN_PHAM!A29="","",SAN_PHAM!A29)</f>
      </c>
      <c r="B29">
        <f>IF(SAN_PHAM!B29="","",SAN_PHAM!B29)</f>
      </c>
      <c r="C29">
        <f>IF(SAN_PHAM!C29="","",SAN_PHAM!C29)</f>
      </c>
      <c r="D29">
        <f>IF(SAN_PHAM!D29="","",SAN_PHAM!D29)</f>
      </c>
      <c r="E29">
        <f>IF(SAN_PHAM!E29="","",SAN_PHAM!E29)</f>
      </c>
      <c r="F29" s="2">
        <f>IF(SAN_PHAM!F29="","",SAN_PHAM!F29)</f>
      </c>
      <c r="G29" s="2">
        <f>IF(SAN_PHAM!$F29="","",N(SAN_PHAM!G29))</f>
      </c>
      <c r="H29" s="2">
        <f>IF(SAN_PHAM!$F29="","",N(SAN_PHAM!H29))</f>
      </c>
      <c r="I29">
        <f>IF(SAN_PHAM!I29="","",SAN_PHAM!I29)</f>
      </c>
      <c r="J29">
        <f>IF(SAN_PHAM!J29="","",SAN_PHAM!J29)</f>
      </c>
      <c r="K29" s="3">
        <f>IF(SAN_PHAM!$F29="","",N(SAN_PHAM!K29))</f>
      </c>
      <c r="L29" s="3">
        <f>IF(F29="","",VLOOKUP(C29,THAM_SO!A:B,2,0)+IF(D29="Mall",VLOOKUP(E29,THAM_SO!D:E,2,0),0)+IF(I29="CÓ",THAM_SO!$B$10,0)+IF(J29="CÓ",THAM_SO!$B$11,0))</f>
      </c>
      <c r="M29" s="2">
        <f>IF(F29="","",F29*L29-MAX(0,F29*THAM_SO!$B$10*(I29="CÓ")-THAM_SO!$B$12))</f>
      </c>
      <c r="N29" s="3">
        <f>IF(F29="","",(F29-G29-M29-H29)/F29)</f>
      </c>
      <c r="O29" s="4">
        <f>IF(F29="","",IF(N29&lt;=0,"LỖ CƠ CẤU",1/N29))</f>
      </c>
      <c r="P29" s="4">
        <f>IF(F29="","",IF(N29&lt;=0,"LỖ CƠ CẤU",O29/(1-K29)))</f>
      </c>
      <c r="Q29" s="4">
        <f>IF(F29="","",IF(N29-THAM_SO!$B$15&lt;=0,"KHÔNG KHẢ THI",1/(N29-THAM_SO!$B$15)))</f>
      </c>
    </row>
    <row r="30">
      <c r="A30">
        <f>IF(SAN_PHAM!A30="","",SAN_PHAM!A30)</f>
      </c>
      <c r="B30">
        <f>IF(SAN_PHAM!B30="","",SAN_PHAM!B30)</f>
      </c>
      <c r="C30">
        <f>IF(SAN_PHAM!C30="","",SAN_PHAM!C30)</f>
      </c>
      <c r="D30">
        <f>IF(SAN_PHAM!D30="","",SAN_PHAM!D30)</f>
      </c>
      <c r="E30">
        <f>IF(SAN_PHAM!E30="","",SAN_PHAM!E30)</f>
      </c>
      <c r="F30" s="2">
        <f>IF(SAN_PHAM!F30="","",SAN_PHAM!F30)</f>
      </c>
      <c r="G30" s="2">
        <f>IF(SAN_PHAM!$F30="","",N(SAN_PHAM!G30))</f>
      </c>
      <c r="H30" s="2">
        <f>IF(SAN_PHAM!$F30="","",N(SAN_PHAM!H30))</f>
      </c>
      <c r="I30">
        <f>IF(SAN_PHAM!I30="","",SAN_PHAM!I30)</f>
      </c>
      <c r="J30">
        <f>IF(SAN_PHAM!J30="","",SAN_PHAM!J30)</f>
      </c>
      <c r="K30" s="3">
        <f>IF(SAN_PHAM!$F30="","",N(SAN_PHAM!K30))</f>
      </c>
      <c r="L30" s="3">
        <f>IF(F30="","",VLOOKUP(C30,THAM_SO!A:B,2,0)+IF(D30="Mall",VLOOKUP(E30,THAM_SO!D:E,2,0),0)+IF(I30="CÓ",THAM_SO!$B$10,0)+IF(J30="CÓ",THAM_SO!$B$11,0))</f>
      </c>
      <c r="M30" s="2">
        <f>IF(F30="","",F30*L30-MAX(0,F30*THAM_SO!$B$10*(I30="CÓ")-THAM_SO!$B$12))</f>
      </c>
      <c r="N30" s="3">
        <f>IF(F30="","",(F30-G30-M30-H30)/F30)</f>
      </c>
      <c r="O30" s="4">
        <f>IF(F30="","",IF(N30&lt;=0,"LỖ CƠ CẤU",1/N30))</f>
      </c>
      <c r="P30" s="4">
        <f>IF(F30="","",IF(N30&lt;=0,"LỖ CƠ CẤU",O30/(1-K30)))</f>
      </c>
      <c r="Q30" s="4">
        <f>IF(F30="","",IF(N30-THAM_SO!$B$15&lt;=0,"KHÔNG KHẢ THI",1/(N30-THAM_SO!$B$15)))</f>
      </c>
    </row>
    <row r="31">
      <c r="A31">
        <f>IF(SAN_PHAM!A31="","",SAN_PHAM!A31)</f>
      </c>
      <c r="B31">
        <f>IF(SAN_PHAM!B31="","",SAN_PHAM!B31)</f>
      </c>
      <c r="C31">
        <f>IF(SAN_PHAM!C31="","",SAN_PHAM!C31)</f>
      </c>
      <c r="D31">
        <f>IF(SAN_PHAM!D31="","",SAN_PHAM!D31)</f>
      </c>
      <c r="E31">
        <f>IF(SAN_PHAM!E31="","",SAN_PHAM!E31)</f>
      </c>
      <c r="F31" s="2">
        <f>IF(SAN_PHAM!F31="","",SAN_PHAM!F31)</f>
      </c>
      <c r="G31" s="2">
        <f>IF(SAN_PHAM!$F31="","",N(SAN_PHAM!G31))</f>
      </c>
      <c r="H31" s="2">
        <f>IF(SAN_PHAM!$F31="","",N(SAN_PHAM!H31))</f>
      </c>
      <c r="I31">
        <f>IF(SAN_PHAM!I31="","",SAN_PHAM!I31)</f>
      </c>
      <c r="J31">
        <f>IF(SAN_PHAM!J31="","",SAN_PHAM!J31)</f>
      </c>
      <c r="K31" s="3">
        <f>IF(SAN_PHAM!$F31="","",N(SAN_PHAM!K31))</f>
      </c>
      <c r="L31" s="3">
        <f>IF(F31="","",VLOOKUP(C31,THAM_SO!A:B,2,0)+IF(D31="Mall",VLOOKUP(E31,THAM_SO!D:E,2,0),0)+IF(I31="CÓ",THAM_SO!$B$10,0)+IF(J31="CÓ",THAM_SO!$B$11,0))</f>
      </c>
      <c r="M31" s="2">
        <f>IF(F31="","",F31*L31-MAX(0,F31*THAM_SO!$B$10*(I31="CÓ")-THAM_SO!$B$12))</f>
      </c>
      <c r="N31" s="3">
        <f>IF(F31="","",(F31-G31-M31-H31)/F31)</f>
      </c>
      <c r="O31" s="4">
        <f>IF(F31="","",IF(N31&lt;=0,"LỖ CƠ CẤU",1/N31))</f>
      </c>
      <c r="P31" s="4">
        <f>IF(F31="","",IF(N31&lt;=0,"LỖ CƠ CẤU",O31/(1-K31)))</f>
      </c>
      <c r="Q31" s="4">
        <f>IF(F31="","",IF(N31-THAM_SO!$B$15&lt;=0,"KHÔNG KHẢ THI",1/(N31-THAM_SO!$B$15)))</f>
      </c>
    </row>
    <row r="32">
      <c r="A32">
        <f>IF(SAN_PHAM!A32="","",SAN_PHAM!A32)</f>
      </c>
      <c r="B32">
        <f>IF(SAN_PHAM!B32="","",SAN_PHAM!B32)</f>
      </c>
      <c r="C32">
        <f>IF(SAN_PHAM!C32="","",SAN_PHAM!C32)</f>
      </c>
      <c r="D32">
        <f>IF(SAN_PHAM!D32="","",SAN_PHAM!D32)</f>
      </c>
      <c r="E32">
        <f>IF(SAN_PHAM!E32="","",SAN_PHAM!E32)</f>
      </c>
      <c r="F32" s="2">
        <f>IF(SAN_PHAM!F32="","",SAN_PHAM!F32)</f>
      </c>
      <c r="G32" s="2">
        <f>IF(SAN_PHAM!$F32="","",N(SAN_PHAM!G32))</f>
      </c>
      <c r="H32" s="2">
        <f>IF(SAN_PHAM!$F32="","",N(SAN_PHAM!H32))</f>
      </c>
      <c r="I32">
        <f>IF(SAN_PHAM!I32="","",SAN_PHAM!I32)</f>
      </c>
      <c r="J32">
        <f>IF(SAN_PHAM!J32="","",SAN_PHAM!J32)</f>
      </c>
      <c r="K32" s="3">
        <f>IF(SAN_PHAM!$F32="","",N(SAN_PHAM!K32))</f>
      </c>
      <c r="L32" s="3">
        <f>IF(F32="","",VLOOKUP(C32,THAM_SO!A:B,2,0)+IF(D32="Mall",VLOOKUP(E32,THAM_SO!D:E,2,0),0)+IF(I32="CÓ",THAM_SO!$B$10,0)+IF(J32="CÓ",THAM_SO!$B$11,0))</f>
      </c>
      <c r="M32" s="2">
        <f>IF(F32="","",F32*L32-MAX(0,F32*THAM_SO!$B$10*(I32="CÓ")-THAM_SO!$B$12))</f>
      </c>
      <c r="N32" s="3">
        <f>IF(F32="","",(F32-G32-M32-H32)/F32)</f>
      </c>
      <c r="O32" s="4">
        <f>IF(F32="","",IF(N32&lt;=0,"LỖ CƠ CẤU",1/N32))</f>
      </c>
      <c r="P32" s="4">
        <f>IF(F32="","",IF(N32&lt;=0,"LỖ CƠ CẤU",O32/(1-K32)))</f>
      </c>
      <c r="Q32" s="4">
        <f>IF(F32="","",IF(N32-THAM_SO!$B$15&lt;=0,"KHÔNG KHẢ THI",1/(N32-THAM_SO!$B$15)))</f>
      </c>
    </row>
    <row r="33">
      <c r="A33">
        <f>IF(SAN_PHAM!A33="","",SAN_PHAM!A33)</f>
      </c>
      <c r="B33">
        <f>IF(SAN_PHAM!B33="","",SAN_PHAM!B33)</f>
      </c>
      <c r="C33">
        <f>IF(SAN_PHAM!C33="","",SAN_PHAM!C33)</f>
      </c>
      <c r="D33">
        <f>IF(SAN_PHAM!D33="","",SAN_PHAM!D33)</f>
      </c>
      <c r="E33">
        <f>IF(SAN_PHAM!E33="","",SAN_PHAM!E33)</f>
      </c>
      <c r="F33" s="2">
        <f>IF(SAN_PHAM!F33="","",SAN_PHAM!F33)</f>
      </c>
      <c r="G33" s="2">
        <f>IF(SAN_PHAM!$F33="","",N(SAN_PHAM!G33))</f>
      </c>
      <c r="H33" s="2">
        <f>IF(SAN_PHAM!$F33="","",N(SAN_PHAM!H33))</f>
      </c>
      <c r="I33">
        <f>IF(SAN_PHAM!I33="","",SAN_PHAM!I33)</f>
      </c>
      <c r="J33">
        <f>IF(SAN_PHAM!J33="","",SAN_PHAM!J33)</f>
      </c>
      <c r="K33" s="3">
        <f>IF(SAN_PHAM!$F33="","",N(SAN_PHAM!K33))</f>
      </c>
      <c r="L33" s="3">
        <f>IF(F33="","",VLOOKUP(C33,THAM_SO!A:B,2,0)+IF(D33="Mall",VLOOKUP(E33,THAM_SO!D:E,2,0),0)+IF(I33="CÓ",THAM_SO!$B$10,0)+IF(J33="CÓ",THAM_SO!$B$11,0))</f>
      </c>
      <c r="M33" s="2">
        <f>IF(F33="","",F33*L33-MAX(0,F33*THAM_SO!$B$10*(I33="CÓ")-THAM_SO!$B$12))</f>
      </c>
      <c r="N33" s="3">
        <f>IF(F33="","",(F33-G33-M33-H33)/F33)</f>
      </c>
      <c r="O33" s="4">
        <f>IF(F33="","",IF(N33&lt;=0,"LỖ CƠ CẤU",1/N33))</f>
      </c>
      <c r="P33" s="4">
        <f>IF(F33="","",IF(N33&lt;=0,"LỖ CƠ CẤU",O33/(1-K33)))</f>
      </c>
      <c r="Q33" s="4">
        <f>IF(F33="","",IF(N33-THAM_SO!$B$15&lt;=0,"KHÔNG KHẢ THI",1/(N33-THAM_SO!$B$15)))</f>
      </c>
    </row>
    <row r="34">
      <c r="A34">
        <f>IF(SAN_PHAM!A34="","",SAN_PHAM!A34)</f>
      </c>
      <c r="B34">
        <f>IF(SAN_PHAM!B34="","",SAN_PHAM!B34)</f>
      </c>
      <c r="C34">
        <f>IF(SAN_PHAM!C34="","",SAN_PHAM!C34)</f>
      </c>
      <c r="D34">
        <f>IF(SAN_PHAM!D34="","",SAN_PHAM!D34)</f>
      </c>
      <c r="E34">
        <f>IF(SAN_PHAM!E34="","",SAN_PHAM!E34)</f>
      </c>
      <c r="F34" s="2">
        <f>IF(SAN_PHAM!F34="","",SAN_PHAM!F34)</f>
      </c>
      <c r="G34" s="2">
        <f>IF(SAN_PHAM!$F34="","",N(SAN_PHAM!G34))</f>
      </c>
      <c r="H34" s="2">
        <f>IF(SAN_PHAM!$F34="","",N(SAN_PHAM!H34))</f>
      </c>
      <c r="I34">
        <f>IF(SAN_PHAM!I34="","",SAN_PHAM!I34)</f>
      </c>
      <c r="J34">
        <f>IF(SAN_PHAM!J34="","",SAN_PHAM!J34)</f>
      </c>
      <c r="K34" s="3">
        <f>IF(SAN_PHAM!$F34="","",N(SAN_PHAM!K34))</f>
      </c>
      <c r="L34" s="3">
        <f>IF(F34="","",VLOOKUP(C34,THAM_SO!A:B,2,0)+IF(D34="Mall",VLOOKUP(E34,THAM_SO!D:E,2,0),0)+IF(I34="CÓ",THAM_SO!$B$10,0)+IF(J34="CÓ",THAM_SO!$B$11,0))</f>
      </c>
      <c r="M34" s="2">
        <f>IF(F34="","",F34*L34-MAX(0,F34*THAM_SO!$B$10*(I34="CÓ")-THAM_SO!$B$12))</f>
      </c>
      <c r="N34" s="3">
        <f>IF(F34="","",(F34-G34-M34-H34)/F34)</f>
      </c>
      <c r="O34" s="4">
        <f>IF(F34="","",IF(N34&lt;=0,"LỖ CƠ CẤU",1/N34))</f>
      </c>
      <c r="P34" s="4">
        <f>IF(F34="","",IF(N34&lt;=0,"LỖ CƠ CẤU",O34/(1-K34)))</f>
      </c>
      <c r="Q34" s="4">
        <f>IF(F34="","",IF(N34-THAM_SO!$B$15&lt;=0,"KHÔNG KHẢ THI",1/(N34-THAM_SO!$B$15)))</f>
      </c>
    </row>
    <row r="35">
      <c r="A35">
        <f>IF(SAN_PHAM!A35="","",SAN_PHAM!A35)</f>
      </c>
      <c r="B35">
        <f>IF(SAN_PHAM!B35="","",SAN_PHAM!B35)</f>
      </c>
      <c r="C35">
        <f>IF(SAN_PHAM!C35="","",SAN_PHAM!C35)</f>
      </c>
      <c r="D35">
        <f>IF(SAN_PHAM!D35="","",SAN_PHAM!D35)</f>
      </c>
      <c r="E35">
        <f>IF(SAN_PHAM!E35="","",SAN_PHAM!E35)</f>
      </c>
      <c r="F35" s="2">
        <f>IF(SAN_PHAM!F35="","",SAN_PHAM!F35)</f>
      </c>
      <c r="G35" s="2">
        <f>IF(SAN_PHAM!$F35="","",N(SAN_PHAM!G35))</f>
      </c>
      <c r="H35" s="2">
        <f>IF(SAN_PHAM!$F35="","",N(SAN_PHAM!H35))</f>
      </c>
      <c r="I35">
        <f>IF(SAN_PHAM!I35="","",SAN_PHAM!I35)</f>
      </c>
      <c r="J35">
        <f>IF(SAN_PHAM!J35="","",SAN_PHAM!J35)</f>
      </c>
      <c r="K35" s="3">
        <f>IF(SAN_PHAM!$F35="","",N(SAN_PHAM!K35))</f>
      </c>
      <c r="L35" s="3">
        <f>IF(F35="","",VLOOKUP(C35,THAM_SO!A:B,2,0)+IF(D35="Mall",VLOOKUP(E35,THAM_SO!D:E,2,0),0)+IF(I35="CÓ",THAM_SO!$B$10,0)+IF(J35="CÓ",THAM_SO!$B$11,0))</f>
      </c>
      <c r="M35" s="2">
        <f>IF(F35="","",F35*L35-MAX(0,F35*THAM_SO!$B$10*(I35="CÓ")-THAM_SO!$B$12))</f>
      </c>
      <c r="N35" s="3">
        <f>IF(F35="","",(F35-G35-M35-H35)/F35)</f>
      </c>
      <c r="O35" s="4">
        <f>IF(F35="","",IF(N35&lt;=0,"LỖ CƠ CẤU",1/N35))</f>
      </c>
      <c r="P35" s="4">
        <f>IF(F35="","",IF(N35&lt;=0,"LỖ CƠ CẤU",O35/(1-K35)))</f>
      </c>
      <c r="Q35" s="4">
        <f>IF(F35="","",IF(N35-THAM_SO!$B$15&lt;=0,"KHÔNG KHẢ THI",1/(N35-THAM_SO!$B$15)))</f>
      </c>
    </row>
    <row r="36">
      <c r="A36">
        <f>IF(SAN_PHAM!A36="","",SAN_PHAM!A36)</f>
      </c>
      <c r="B36">
        <f>IF(SAN_PHAM!B36="","",SAN_PHAM!B36)</f>
      </c>
      <c r="C36">
        <f>IF(SAN_PHAM!C36="","",SAN_PHAM!C36)</f>
      </c>
      <c r="D36">
        <f>IF(SAN_PHAM!D36="","",SAN_PHAM!D36)</f>
      </c>
      <c r="E36">
        <f>IF(SAN_PHAM!E36="","",SAN_PHAM!E36)</f>
      </c>
      <c r="F36" s="2">
        <f>IF(SAN_PHAM!F36="","",SAN_PHAM!F36)</f>
      </c>
      <c r="G36" s="2">
        <f>IF(SAN_PHAM!$F36="","",N(SAN_PHAM!G36))</f>
      </c>
      <c r="H36" s="2">
        <f>IF(SAN_PHAM!$F36="","",N(SAN_PHAM!H36))</f>
      </c>
      <c r="I36">
        <f>IF(SAN_PHAM!I36="","",SAN_PHAM!I36)</f>
      </c>
      <c r="J36">
        <f>IF(SAN_PHAM!J36="","",SAN_PHAM!J36)</f>
      </c>
      <c r="K36" s="3">
        <f>IF(SAN_PHAM!$F36="","",N(SAN_PHAM!K36))</f>
      </c>
      <c r="L36" s="3">
        <f>IF(F36="","",VLOOKUP(C36,THAM_SO!A:B,2,0)+IF(D36="Mall",VLOOKUP(E36,THAM_SO!D:E,2,0),0)+IF(I36="CÓ",THAM_SO!$B$10,0)+IF(J36="CÓ",THAM_SO!$B$11,0))</f>
      </c>
      <c r="M36" s="2">
        <f>IF(F36="","",F36*L36-MAX(0,F36*THAM_SO!$B$10*(I36="CÓ")-THAM_SO!$B$12))</f>
      </c>
      <c r="N36" s="3">
        <f>IF(F36="","",(F36-G36-M36-H36)/F36)</f>
      </c>
      <c r="O36" s="4">
        <f>IF(F36="","",IF(N36&lt;=0,"LỖ CƠ CẤU",1/N36))</f>
      </c>
      <c r="P36" s="4">
        <f>IF(F36="","",IF(N36&lt;=0,"LỖ CƠ CẤU",O36/(1-K36)))</f>
      </c>
      <c r="Q36" s="4">
        <f>IF(F36="","",IF(N36-THAM_SO!$B$15&lt;=0,"KHÔNG KHẢ THI",1/(N36-THAM_SO!$B$15)))</f>
      </c>
    </row>
    <row r="37">
      <c r="A37">
        <f>IF(SAN_PHAM!A37="","",SAN_PHAM!A37)</f>
      </c>
      <c r="B37">
        <f>IF(SAN_PHAM!B37="","",SAN_PHAM!B37)</f>
      </c>
      <c r="C37">
        <f>IF(SAN_PHAM!C37="","",SAN_PHAM!C37)</f>
      </c>
      <c r="D37">
        <f>IF(SAN_PHAM!D37="","",SAN_PHAM!D37)</f>
      </c>
      <c r="E37">
        <f>IF(SAN_PHAM!E37="","",SAN_PHAM!E37)</f>
      </c>
      <c r="F37" s="2">
        <f>IF(SAN_PHAM!F37="","",SAN_PHAM!F37)</f>
      </c>
      <c r="G37" s="2">
        <f>IF(SAN_PHAM!$F37="","",N(SAN_PHAM!G37))</f>
      </c>
      <c r="H37" s="2">
        <f>IF(SAN_PHAM!$F37="","",N(SAN_PHAM!H37))</f>
      </c>
      <c r="I37">
        <f>IF(SAN_PHAM!I37="","",SAN_PHAM!I37)</f>
      </c>
      <c r="J37">
        <f>IF(SAN_PHAM!J37="","",SAN_PHAM!J37)</f>
      </c>
      <c r="K37" s="3">
        <f>IF(SAN_PHAM!$F37="","",N(SAN_PHAM!K37))</f>
      </c>
      <c r="L37" s="3">
        <f>IF(F37="","",VLOOKUP(C37,THAM_SO!A:B,2,0)+IF(D37="Mall",VLOOKUP(E37,THAM_SO!D:E,2,0),0)+IF(I37="CÓ",THAM_SO!$B$10,0)+IF(J37="CÓ",THAM_SO!$B$11,0))</f>
      </c>
      <c r="M37" s="2">
        <f>IF(F37="","",F37*L37-MAX(0,F37*THAM_SO!$B$10*(I37="CÓ")-THAM_SO!$B$12))</f>
      </c>
      <c r="N37" s="3">
        <f>IF(F37="","",(F37-G37-M37-H37)/F37)</f>
      </c>
      <c r="O37" s="4">
        <f>IF(F37="","",IF(N37&lt;=0,"LỖ CƠ CẤU",1/N37))</f>
      </c>
      <c r="P37" s="4">
        <f>IF(F37="","",IF(N37&lt;=0,"LỖ CƠ CẤU",O37/(1-K37)))</f>
      </c>
      <c r="Q37" s="4">
        <f>IF(F37="","",IF(N37-THAM_SO!$B$15&lt;=0,"KHÔNG KHẢ THI",1/(N37-THAM_SO!$B$15)))</f>
      </c>
    </row>
    <row r="38">
      <c r="A38">
        <f>IF(SAN_PHAM!A38="","",SAN_PHAM!A38)</f>
      </c>
      <c r="B38">
        <f>IF(SAN_PHAM!B38="","",SAN_PHAM!B38)</f>
      </c>
      <c r="C38">
        <f>IF(SAN_PHAM!C38="","",SAN_PHAM!C38)</f>
      </c>
      <c r="D38">
        <f>IF(SAN_PHAM!D38="","",SAN_PHAM!D38)</f>
      </c>
      <c r="E38">
        <f>IF(SAN_PHAM!E38="","",SAN_PHAM!E38)</f>
      </c>
      <c r="F38" s="2">
        <f>IF(SAN_PHAM!F38="","",SAN_PHAM!F38)</f>
      </c>
      <c r="G38" s="2">
        <f>IF(SAN_PHAM!$F38="","",N(SAN_PHAM!G38))</f>
      </c>
      <c r="H38" s="2">
        <f>IF(SAN_PHAM!$F38="","",N(SAN_PHAM!H38))</f>
      </c>
      <c r="I38">
        <f>IF(SAN_PHAM!I38="","",SAN_PHAM!I38)</f>
      </c>
      <c r="J38">
        <f>IF(SAN_PHAM!J38="","",SAN_PHAM!J38)</f>
      </c>
      <c r="K38" s="3">
        <f>IF(SAN_PHAM!$F38="","",N(SAN_PHAM!K38))</f>
      </c>
      <c r="L38" s="3">
        <f>IF(F38="","",VLOOKUP(C38,THAM_SO!A:B,2,0)+IF(D38="Mall",VLOOKUP(E38,THAM_SO!D:E,2,0),0)+IF(I38="CÓ",THAM_SO!$B$10,0)+IF(J38="CÓ",THAM_SO!$B$11,0))</f>
      </c>
      <c r="M38" s="2">
        <f>IF(F38="","",F38*L38-MAX(0,F38*THAM_SO!$B$10*(I38="CÓ")-THAM_SO!$B$12))</f>
      </c>
      <c r="N38" s="3">
        <f>IF(F38="","",(F38-G38-M38-H38)/F38)</f>
      </c>
      <c r="O38" s="4">
        <f>IF(F38="","",IF(N38&lt;=0,"LỖ CƠ CẤU",1/N38))</f>
      </c>
      <c r="P38" s="4">
        <f>IF(F38="","",IF(N38&lt;=0,"LỖ CƠ CẤU",O38/(1-K38)))</f>
      </c>
      <c r="Q38" s="4">
        <f>IF(F38="","",IF(N38-THAM_SO!$B$15&lt;=0,"KHÔNG KHẢ THI",1/(N38-THAM_SO!$B$15)))</f>
      </c>
    </row>
    <row r="39">
      <c r="A39">
        <f>IF(SAN_PHAM!A39="","",SAN_PHAM!A39)</f>
      </c>
      <c r="B39">
        <f>IF(SAN_PHAM!B39="","",SAN_PHAM!B39)</f>
      </c>
      <c r="C39">
        <f>IF(SAN_PHAM!C39="","",SAN_PHAM!C39)</f>
      </c>
      <c r="D39">
        <f>IF(SAN_PHAM!D39="","",SAN_PHAM!D39)</f>
      </c>
      <c r="E39">
        <f>IF(SAN_PHAM!E39="","",SAN_PHAM!E39)</f>
      </c>
      <c r="F39" s="2">
        <f>IF(SAN_PHAM!F39="","",SAN_PHAM!F39)</f>
      </c>
      <c r="G39" s="2">
        <f>IF(SAN_PHAM!$F39="","",N(SAN_PHAM!G39))</f>
      </c>
      <c r="H39" s="2">
        <f>IF(SAN_PHAM!$F39="","",N(SAN_PHAM!H39))</f>
      </c>
      <c r="I39">
        <f>IF(SAN_PHAM!I39="","",SAN_PHAM!I39)</f>
      </c>
      <c r="J39">
        <f>IF(SAN_PHAM!J39="","",SAN_PHAM!J39)</f>
      </c>
      <c r="K39" s="3">
        <f>IF(SAN_PHAM!$F39="","",N(SAN_PHAM!K39))</f>
      </c>
      <c r="L39" s="3">
        <f>IF(F39="","",VLOOKUP(C39,THAM_SO!A:B,2,0)+IF(D39="Mall",VLOOKUP(E39,THAM_SO!D:E,2,0),0)+IF(I39="CÓ",THAM_SO!$B$10,0)+IF(J39="CÓ",THAM_SO!$B$11,0))</f>
      </c>
      <c r="M39" s="2">
        <f>IF(F39="","",F39*L39-MAX(0,F39*THAM_SO!$B$10*(I39="CÓ")-THAM_SO!$B$12))</f>
      </c>
      <c r="N39" s="3">
        <f>IF(F39="","",(F39-G39-M39-H39)/F39)</f>
      </c>
      <c r="O39" s="4">
        <f>IF(F39="","",IF(N39&lt;=0,"LỖ CƠ CẤU",1/N39))</f>
      </c>
      <c r="P39" s="4">
        <f>IF(F39="","",IF(N39&lt;=0,"LỖ CƠ CẤU",O39/(1-K39)))</f>
      </c>
      <c r="Q39" s="4">
        <f>IF(F39="","",IF(N39-THAM_SO!$B$15&lt;=0,"KHÔNG KHẢ THI",1/(N39-THAM_SO!$B$15)))</f>
      </c>
    </row>
    <row r="40">
      <c r="A40">
        <f>IF(SAN_PHAM!A40="","",SAN_PHAM!A40)</f>
      </c>
      <c r="B40">
        <f>IF(SAN_PHAM!B40="","",SAN_PHAM!B40)</f>
      </c>
      <c r="C40">
        <f>IF(SAN_PHAM!C40="","",SAN_PHAM!C40)</f>
      </c>
      <c r="D40">
        <f>IF(SAN_PHAM!D40="","",SAN_PHAM!D40)</f>
      </c>
      <c r="E40">
        <f>IF(SAN_PHAM!E40="","",SAN_PHAM!E40)</f>
      </c>
      <c r="F40" s="2">
        <f>IF(SAN_PHAM!F40="","",SAN_PHAM!F40)</f>
      </c>
      <c r="G40" s="2">
        <f>IF(SAN_PHAM!$F40="","",N(SAN_PHAM!G40))</f>
      </c>
      <c r="H40" s="2">
        <f>IF(SAN_PHAM!$F40="","",N(SAN_PHAM!H40))</f>
      </c>
      <c r="I40">
        <f>IF(SAN_PHAM!I40="","",SAN_PHAM!I40)</f>
      </c>
      <c r="J40">
        <f>IF(SAN_PHAM!J40="","",SAN_PHAM!J40)</f>
      </c>
      <c r="K40" s="3">
        <f>IF(SAN_PHAM!$F40="","",N(SAN_PHAM!K40))</f>
      </c>
      <c r="L40" s="3">
        <f>IF(F40="","",VLOOKUP(C40,THAM_SO!A:B,2,0)+IF(D40="Mall",VLOOKUP(E40,THAM_SO!D:E,2,0),0)+IF(I40="CÓ",THAM_SO!$B$10,0)+IF(J40="CÓ",THAM_SO!$B$11,0))</f>
      </c>
      <c r="M40" s="2">
        <f>IF(F40="","",F40*L40-MAX(0,F40*THAM_SO!$B$10*(I40="CÓ")-THAM_SO!$B$12))</f>
      </c>
      <c r="N40" s="3">
        <f>IF(F40="","",(F40-G40-M40-H40)/F40)</f>
      </c>
      <c r="O40" s="4">
        <f>IF(F40="","",IF(N40&lt;=0,"LỖ CƠ CẤU",1/N40))</f>
      </c>
      <c r="P40" s="4">
        <f>IF(F40="","",IF(N40&lt;=0,"LỖ CƠ CẤU",O40/(1-K40)))</f>
      </c>
      <c r="Q40" s="4">
        <f>IF(F40="","",IF(N40-THAM_SO!$B$15&lt;=0,"KHÔNG KHẢ THI",1/(N40-THAM_SO!$B$15)))</f>
      </c>
    </row>
    <row r="41">
      <c r="A41">
        <f>IF(SAN_PHAM!A41="","",SAN_PHAM!A41)</f>
      </c>
      <c r="B41">
        <f>IF(SAN_PHAM!B41="","",SAN_PHAM!B41)</f>
      </c>
      <c r="C41">
        <f>IF(SAN_PHAM!C41="","",SAN_PHAM!C41)</f>
      </c>
      <c r="D41">
        <f>IF(SAN_PHAM!D41="","",SAN_PHAM!D41)</f>
      </c>
      <c r="E41">
        <f>IF(SAN_PHAM!E41="","",SAN_PHAM!E41)</f>
      </c>
      <c r="F41" s="2">
        <f>IF(SAN_PHAM!F41="","",SAN_PHAM!F41)</f>
      </c>
      <c r="G41" s="2">
        <f>IF(SAN_PHAM!$F41="","",N(SAN_PHAM!G41))</f>
      </c>
      <c r="H41" s="2">
        <f>IF(SAN_PHAM!$F41="","",N(SAN_PHAM!H41))</f>
      </c>
      <c r="I41">
        <f>IF(SAN_PHAM!I41="","",SAN_PHAM!I41)</f>
      </c>
      <c r="J41">
        <f>IF(SAN_PHAM!J41="","",SAN_PHAM!J41)</f>
      </c>
      <c r="K41" s="3">
        <f>IF(SAN_PHAM!$F41="","",N(SAN_PHAM!K41))</f>
      </c>
      <c r="L41" s="3">
        <f>IF(F41="","",VLOOKUP(C41,THAM_SO!A:B,2,0)+IF(D41="Mall",VLOOKUP(E41,THAM_SO!D:E,2,0),0)+IF(I41="CÓ",THAM_SO!$B$10,0)+IF(J41="CÓ",THAM_SO!$B$11,0))</f>
      </c>
      <c r="M41" s="2">
        <f>IF(F41="","",F41*L41-MAX(0,F41*THAM_SO!$B$10*(I41="CÓ")-THAM_SO!$B$12))</f>
      </c>
      <c r="N41" s="3">
        <f>IF(F41="","",(F41-G41-M41-H41)/F41)</f>
      </c>
      <c r="O41" s="4">
        <f>IF(F41="","",IF(N41&lt;=0,"LỖ CƠ CẤU",1/N41))</f>
      </c>
      <c r="P41" s="4">
        <f>IF(F41="","",IF(N41&lt;=0,"LỖ CƠ CẤU",O41/(1-K41)))</f>
      </c>
      <c r="Q41" s="4">
        <f>IF(F41="","",IF(N41-THAM_SO!$B$15&lt;=0,"KHÔNG KHẢ THI",1/(N41-THAM_SO!$B$15)))</f>
      </c>
    </row>
    <row r="42">
      <c r="A42">
        <f>IF(SAN_PHAM!A42="","",SAN_PHAM!A42)</f>
      </c>
      <c r="B42">
        <f>IF(SAN_PHAM!B42="","",SAN_PHAM!B42)</f>
      </c>
      <c r="C42">
        <f>IF(SAN_PHAM!C42="","",SAN_PHAM!C42)</f>
      </c>
      <c r="D42">
        <f>IF(SAN_PHAM!D42="","",SAN_PHAM!D42)</f>
      </c>
      <c r="E42">
        <f>IF(SAN_PHAM!E42="","",SAN_PHAM!E42)</f>
      </c>
      <c r="F42" s="2">
        <f>IF(SAN_PHAM!F42="","",SAN_PHAM!F42)</f>
      </c>
      <c r="G42" s="2">
        <f>IF(SAN_PHAM!$F42="","",N(SAN_PHAM!G42))</f>
      </c>
      <c r="H42" s="2">
        <f>IF(SAN_PHAM!$F42="","",N(SAN_PHAM!H42))</f>
      </c>
      <c r="I42">
        <f>IF(SAN_PHAM!I42="","",SAN_PHAM!I42)</f>
      </c>
      <c r="J42">
        <f>IF(SAN_PHAM!J42="","",SAN_PHAM!J42)</f>
      </c>
      <c r="K42" s="3">
        <f>IF(SAN_PHAM!$F42="","",N(SAN_PHAM!K42))</f>
      </c>
      <c r="L42" s="3">
        <f>IF(F42="","",VLOOKUP(C42,THAM_SO!A:B,2,0)+IF(D42="Mall",VLOOKUP(E42,THAM_SO!D:E,2,0),0)+IF(I42="CÓ",THAM_SO!$B$10,0)+IF(J42="CÓ",THAM_SO!$B$11,0))</f>
      </c>
      <c r="M42" s="2">
        <f>IF(F42="","",F42*L42-MAX(0,F42*THAM_SO!$B$10*(I42="CÓ")-THAM_SO!$B$12))</f>
      </c>
      <c r="N42" s="3">
        <f>IF(F42="","",(F42-G42-M42-H42)/F42)</f>
      </c>
      <c r="O42" s="4">
        <f>IF(F42="","",IF(N42&lt;=0,"LỖ CƠ CẤU",1/N42))</f>
      </c>
      <c r="P42" s="4">
        <f>IF(F42="","",IF(N42&lt;=0,"LỖ CƠ CẤU",O42/(1-K42)))</f>
      </c>
      <c r="Q42" s="4">
        <f>IF(F42="","",IF(N42-THAM_SO!$B$15&lt;=0,"KHÔNG KHẢ THI",1/(N42-THAM_SO!$B$15)))</f>
      </c>
    </row>
    <row r="43">
      <c r="A43">
        <f>IF(SAN_PHAM!A43="","",SAN_PHAM!A43)</f>
      </c>
      <c r="B43">
        <f>IF(SAN_PHAM!B43="","",SAN_PHAM!B43)</f>
      </c>
      <c r="C43">
        <f>IF(SAN_PHAM!C43="","",SAN_PHAM!C43)</f>
      </c>
      <c r="D43">
        <f>IF(SAN_PHAM!D43="","",SAN_PHAM!D43)</f>
      </c>
      <c r="E43">
        <f>IF(SAN_PHAM!E43="","",SAN_PHAM!E43)</f>
      </c>
      <c r="F43" s="2">
        <f>IF(SAN_PHAM!F43="","",SAN_PHAM!F43)</f>
      </c>
      <c r="G43" s="2">
        <f>IF(SAN_PHAM!$F43="","",N(SAN_PHAM!G43))</f>
      </c>
      <c r="H43" s="2">
        <f>IF(SAN_PHAM!$F43="","",N(SAN_PHAM!H43))</f>
      </c>
      <c r="I43">
        <f>IF(SAN_PHAM!I43="","",SAN_PHAM!I43)</f>
      </c>
      <c r="J43">
        <f>IF(SAN_PHAM!J43="","",SAN_PHAM!J43)</f>
      </c>
      <c r="K43" s="3">
        <f>IF(SAN_PHAM!$F43="","",N(SAN_PHAM!K43))</f>
      </c>
      <c r="L43" s="3">
        <f>IF(F43="","",VLOOKUP(C43,THAM_SO!A:B,2,0)+IF(D43="Mall",VLOOKUP(E43,THAM_SO!D:E,2,0),0)+IF(I43="CÓ",THAM_SO!$B$10,0)+IF(J43="CÓ",THAM_SO!$B$11,0))</f>
      </c>
      <c r="M43" s="2">
        <f>IF(F43="","",F43*L43-MAX(0,F43*THAM_SO!$B$10*(I43="CÓ")-THAM_SO!$B$12))</f>
      </c>
      <c r="N43" s="3">
        <f>IF(F43="","",(F43-G43-M43-H43)/F43)</f>
      </c>
      <c r="O43" s="4">
        <f>IF(F43="","",IF(N43&lt;=0,"LỖ CƠ CẤU",1/N43))</f>
      </c>
      <c r="P43" s="4">
        <f>IF(F43="","",IF(N43&lt;=0,"LỖ CƠ CẤU",O43/(1-K43)))</f>
      </c>
      <c r="Q43" s="4">
        <f>IF(F43="","",IF(N43-THAM_SO!$B$15&lt;=0,"KHÔNG KHẢ THI",1/(N43-THAM_SO!$B$15)))</f>
      </c>
    </row>
    <row r="44">
      <c r="A44">
        <f>IF(SAN_PHAM!A44="","",SAN_PHAM!A44)</f>
      </c>
      <c r="B44">
        <f>IF(SAN_PHAM!B44="","",SAN_PHAM!B44)</f>
      </c>
      <c r="C44">
        <f>IF(SAN_PHAM!C44="","",SAN_PHAM!C44)</f>
      </c>
      <c r="D44">
        <f>IF(SAN_PHAM!D44="","",SAN_PHAM!D44)</f>
      </c>
      <c r="E44">
        <f>IF(SAN_PHAM!E44="","",SAN_PHAM!E44)</f>
      </c>
      <c r="F44" s="2">
        <f>IF(SAN_PHAM!F44="","",SAN_PHAM!F44)</f>
      </c>
      <c r="G44" s="2">
        <f>IF(SAN_PHAM!$F44="","",N(SAN_PHAM!G44))</f>
      </c>
      <c r="H44" s="2">
        <f>IF(SAN_PHAM!$F44="","",N(SAN_PHAM!H44))</f>
      </c>
      <c r="I44">
        <f>IF(SAN_PHAM!I44="","",SAN_PHAM!I44)</f>
      </c>
      <c r="J44">
        <f>IF(SAN_PHAM!J44="","",SAN_PHAM!J44)</f>
      </c>
      <c r="K44" s="3">
        <f>IF(SAN_PHAM!$F44="","",N(SAN_PHAM!K44))</f>
      </c>
      <c r="L44" s="3">
        <f>IF(F44="","",VLOOKUP(C44,THAM_SO!A:B,2,0)+IF(D44="Mall",VLOOKUP(E44,THAM_SO!D:E,2,0),0)+IF(I44="CÓ",THAM_SO!$B$10,0)+IF(J44="CÓ",THAM_SO!$B$11,0))</f>
      </c>
      <c r="M44" s="2">
        <f>IF(F44="","",F44*L44-MAX(0,F44*THAM_SO!$B$10*(I44="CÓ")-THAM_SO!$B$12))</f>
      </c>
      <c r="N44" s="3">
        <f>IF(F44="","",(F44-G44-M44-H44)/F44)</f>
      </c>
      <c r="O44" s="4">
        <f>IF(F44="","",IF(N44&lt;=0,"LỖ CƠ CẤU",1/N44))</f>
      </c>
      <c r="P44" s="4">
        <f>IF(F44="","",IF(N44&lt;=0,"LỖ CƠ CẤU",O44/(1-K44)))</f>
      </c>
      <c r="Q44" s="4">
        <f>IF(F44="","",IF(N44-THAM_SO!$B$15&lt;=0,"KHÔNG KHẢ THI",1/(N44-THAM_SO!$B$15)))</f>
      </c>
    </row>
    <row r="45">
      <c r="A45">
        <f>IF(SAN_PHAM!A45="","",SAN_PHAM!A45)</f>
      </c>
      <c r="B45">
        <f>IF(SAN_PHAM!B45="","",SAN_PHAM!B45)</f>
      </c>
      <c r="C45">
        <f>IF(SAN_PHAM!C45="","",SAN_PHAM!C45)</f>
      </c>
      <c r="D45">
        <f>IF(SAN_PHAM!D45="","",SAN_PHAM!D45)</f>
      </c>
      <c r="E45">
        <f>IF(SAN_PHAM!E45="","",SAN_PHAM!E45)</f>
      </c>
      <c r="F45" s="2">
        <f>IF(SAN_PHAM!F45="","",SAN_PHAM!F45)</f>
      </c>
      <c r="G45" s="2">
        <f>IF(SAN_PHAM!$F45="","",N(SAN_PHAM!G45))</f>
      </c>
      <c r="H45" s="2">
        <f>IF(SAN_PHAM!$F45="","",N(SAN_PHAM!H45))</f>
      </c>
      <c r="I45">
        <f>IF(SAN_PHAM!I45="","",SAN_PHAM!I45)</f>
      </c>
      <c r="J45">
        <f>IF(SAN_PHAM!J45="","",SAN_PHAM!J45)</f>
      </c>
      <c r="K45" s="3">
        <f>IF(SAN_PHAM!$F45="","",N(SAN_PHAM!K45))</f>
      </c>
      <c r="L45" s="3">
        <f>IF(F45="","",VLOOKUP(C45,THAM_SO!A:B,2,0)+IF(D45="Mall",VLOOKUP(E45,THAM_SO!D:E,2,0),0)+IF(I45="CÓ",THAM_SO!$B$10,0)+IF(J45="CÓ",THAM_SO!$B$11,0))</f>
      </c>
      <c r="M45" s="2">
        <f>IF(F45="","",F45*L45-MAX(0,F45*THAM_SO!$B$10*(I45="CÓ")-THAM_SO!$B$12))</f>
      </c>
      <c r="N45" s="3">
        <f>IF(F45="","",(F45-G45-M45-H45)/F45)</f>
      </c>
      <c r="O45" s="4">
        <f>IF(F45="","",IF(N45&lt;=0,"LỖ CƠ CẤU",1/N45))</f>
      </c>
      <c r="P45" s="4">
        <f>IF(F45="","",IF(N45&lt;=0,"LỖ CƠ CẤU",O45/(1-K45)))</f>
      </c>
      <c r="Q45" s="4">
        <f>IF(F45="","",IF(N45-THAM_SO!$B$15&lt;=0,"KHÔNG KHẢ THI",1/(N45-THAM_SO!$B$15)))</f>
      </c>
    </row>
    <row r="46">
      <c r="A46">
        <f>IF(SAN_PHAM!A46="","",SAN_PHAM!A46)</f>
      </c>
      <c r="B46">
        <f>IF(SAN_PHAM!B46="","",SAN_PHAM!B46)</f>
      </c>
      <c r="C46">
        <f>IF(SAN_PHAM!C46="","",SAN_PHAM!C46)</f>
      </c>
      <c r="D46">
        <f>IF(SAN_PHAM!D46="","",SAN_PHAM!D46)</f>
      </c>
      <c r="E46">
        <f>IF(SAN_PHAM!E46="","",SAN_PHAM!E46)</f>
      </c>
      <c r="F46" s="2">
        <f>IF(SAN_PHAM!F46="","",SAN_PHAM!F46)</f>
      </c>
      <c r="G46" s="2">
        <f>IF(SAN_PHAM!$F46="","",N(SAN_PHAM!G46))</f>
      </c>
      <c r="H46" s="2">
        <f>IF(SAN_PHAM!$F46="","",N(SAN_PHAM!H46))</f>
      </c>
      <c r="I46">
        <f>IF(SAN_PHAM!I46="","",SAN_PHAM!I46)</f>
      </c>
      <c r="J46">
        <f>IF(SAN_PHAM!J46="","",SAN_PHAM!J46)</f>
      </c>
      <c r="K46" s="3">
        <f>IF(SAN_PHAM!$F46="","",N(SAN_PHAM!K46))</f>
      </c>
      <c r="L46" s="3">
        <f>IF(F46="","",VLOOKUP(C46,THAM_SO!A:B,2,0)+IF(D46="Mall",VLOOKUP(E46,THAM_SO!D:E,2,0),0)+IF(I46="CÓ",THAM_SO!$B$10,0)+IF(J46="CÓ",THAM_SO!$B$11,0))</f>
      </c>
      <c r="M46" s="2">
        <f>IF(F46="","",F46*L46-MAX(0,F46*THAM_SO!$B$10*(I46="CÓ")-THAM_SO!$B$12))</f>
      </c>
      <c r="N46" s="3">
        <f>IF(F46="","",(F46-G46-M46-H46)/F46)</f>
      </c>
      <c r="O46" s="4">
        <f>IF(F46="","",IF(N46&lt;=0,"LỖ CƠ CẤU",1/N46))</f>
      </c>
      <c r="P46" s="4">
        <f>IF(F46="","",IF(N46&lt;=0,"LỖ CƠ CẤU",O46/(1-K46)))</f>
      </c>
      <c r="Q46" s="4">
        <f>IF(F46="","",IF(N46-THAM_SO!$B$15&lt;=0,"KHÔNG KHẢ THI",1/(N46-THAM_SO!$B$15)))</f>
      </c>
    </row>
    <row r="47">
      <c r="A47">
        <f>IF(SAN_PHAM!A47="","",SAN_PHAM!A47)</f>
      </c>
      <c r="B47">
        <f>IF(SAN_PHAM!B47="","",SAN_PHAM!B47)</f>
      </c>
      <c r="C47">
        <f>IF(SAN_PHAM!C47="","",SAN_PHAM!C47)</f>
      </c>
      <c r="D47">
        <f>IF(SAN_PHAM!D47="","",SAN_PHAM!D47)</f>
      </c>
      <c r="E47">
        <f>IF(SAN_PHAM!E47="","",SAN_PHAM!E47)</f>
      </c>
      <c r="F47" s="2">
        <f>IF(SAN_PHAM!F47="","",SAN_PHAM!F47)</f>
      </c>
      <c r="G47" s="2">
        <f>IF(SAN_PHAM!$F47="","",N(SAN_PHAM!G47))</f>
      </c>
      <c r="H47" s="2">
        <f>IF(SAN_PHAM!$F47="","",N(SAN_PHAM!H47))</f>
      </c>
      <c r="I47">
        <f>IF(SAN_PHAM!I47="","",SAN_PHAM!I47)</f>
      </c>
      <c r="J47">
        <f>IF(SAN_PHAM!J47="","",SAN_PHAM!J47)</f>
      </c>
      <c r="K47" s="3">
        <f>IF(SAN_PHAM!$F47="","",N(SAN_PHAM!K47))</f>
      </c>
      <c r="L47" s="3">
        <f>IF(F47="","",VLOOKUP(C47,THAM_SO!A:B,2,0)+IF(D47="Mall",VLOOKUP(E47,THAM_SO!D:E,2,0),0)+IF(I47="CÓ",THAM_SO!$B$10,0)+IF(J47="CÓ",THAM_SO!$B$11,0))</f>
      </c>
      <c r="M47" s="2">
        <f>IF(F47="","",F47*L47-MAX(0,F47*THAM_SO!$B$10*(I47="CÓ")-THAM_SO!$B$12))</f>
      </c>
      <c r="N47" s="3">
        <f>IF(F47="","",(F47-G47-M47-H47)/F47)</f>
      </c>
      <c r="O47" s="4">
        <f>IF(F47="","",IF(N47&lt;=0,"LỖ CƠ CẤU",1/N47))</f>
      </c>
      <c r="P47" s="4">
        <f>IF(F47="","",IF(N47&lt;=0,"LỖ CƠ CẤU",O47/(1-K47)))</f>
      </c>
      <c r="Q47" s="4">
        <f>IF(F47="","",IF(N47-THAM_SO!$B$15&lt;=0,"KHÔNG KHẢ THI",1/(N47-THAM_SO!$B$15)))</f>
      </c>
    </row>
    <row r="48">
      <c r="A48">
        <f>IF(SAN_PHAM!A48="","",SAN_PHAM!A48)</f>
      </c>
      <c r="B48">
        <f>IF(SAN_PHAM!B48="","",SAN_PHAM!B48)</f>
      </c>
      <c r="C48">
        <f>IF(SAN_PHAM!C48="","",SAN_PHAM!C48)</f>
      </c>
      <c r="D48">
        <f>IF(SAN_PHAM!D48="","",SAN_PHAM!D48)</f>
      </c>
      <c r="E48">
        <f>IF(SAN_PHAM!E48="","",SAN_PHAM!E48)</f>
      </c>
      <c r="F48" s="2">
        <f>IF(SAN_PHAM!F48="","",SAN_PHAM!F48)</f>
      </c>
      <c r="G48" s="2">
        <f>IF(SAN_PHAM!$F48="","",N(SAN_PHAM!G48))</f>
      </c>
      <c r="H48" s="2">
        <f>IF(SAN_PHAM!$F48="","",N(SAN_PHAM!H48))</f>
      </c>
      <c r="I48">
        <f>IF(SAN_PHAM!I48="","",SAN_PHAM!I48)</f>
      </c>
      <c r="J48">
        <f>IF(SAN_PHAM!J48="","",SAN_PHAM!J48)</f>
      </c>
      <c r="K48" s="3">
        <f>IF(SAN_PHAM!$F48="","",N(SAN_PHAM!K48))</f>
      </c>
      <c r="L48" s="3">
        <f>IF(F48="","",VLOOKUP(C48,THAM_SO!A:B,2,0)+IF(D48="Mall",VLOOKUP(E48,THAM_SO!D:E,2,0),0)+IF(I48="CÓ",THAM_SO!$B$10,0)+IF(J48="CÓ",THAM_SO!$B$11,0))</f>
      </c>
      <c r="M48" s="2">
        <f>IF(F48="","",F48*L48-MAX(0,F48*THAM_SO!$B$10*(I48="CÓ")-THAM_SO!$B$12))</f>
      </c>
      <c r="N48" s="3">
        <f>IF(F48="","",(F48-G48-M48-H48)/F48)</f>
      </c>
      <c r="O48" s="4">
        <f>IF(F48="","",IF(N48&lt;=0,"LỖ CƠ CẤU",1/N48))</f>
      </c>
      <c r="P48" s="4">
        <f>IF(F48="","",IF(N48&lt;=0,"LỖ CƠ CẤU",O48/(1-K48)))</f>
      </c>
      <c r="Q48" s="4">
        <f>IF(F48="","",IF(N48-THAM_SO!$B$15&lt;=0,"KHÔNG KHẢ THI",1/(N48-THAM_SO!$B$15)))</f>
      </c>
    </row>
    <row r="49">
      <c r="A49">
        <f>IF(SAN_PHAM!A49="","",SAN_PHAM!A49)</f>
      </c>
      <c r="B49">
        <f>IF(SAN_PHAM!B49="","",SAN_PHAM!B49)</f>
      </c>
      <c r="C49">
        <f>IF(SAN_PHAM!C49="","",SAN_PHAM!C49)</f>
      </c>
      <c r="D49">
        <f>IF(SAN_PHAM!D49="","",SAN_PHAM!D49)</f>
      </c>
      <c r="E49">
        <f>IF(SAN_PHAM!E49="","",SAN_PHAM!E49)</f>
      </c>
      <c r="F49" s="2">
        <f>IF(SAN_PHAM!F49="","",SAN_PHAM!F49)</f>
      </c>
      <c r="G49" s="2">
        <f>IF(SAN_PHAM!$F49="","",N(SAN_PHAM!G49))</f>
      </c>
      <c r="H49" s="2">
        <f>IF(SAN_PHAM!$F49="","",N(SAN_PHAM!H49))</f>
      </c>
      <c r="I49">
        <f>IF(SAN_PHAM!I49="","",SAN_PHAM!I49)</f>
      </c>
      <c r="J49">
        <f>IF(SAN_PHAM!J49="","",SAN_PHAM!J49)</f>
      </c>
      <c r="K49" s="3">
        <f>IF(SAN_PHAM!$F49="","",N(SAN_PHAM!K49))</f>
      </c>
      <c r="L49" s="3">
        <f>IF(F49="","",VLOOKUP(C49,THAM_SO!A:B,2,0)+IF(D49="Mall",VLOOKUP(E49,THAM_SO!D:E,2,0),0)+IF(I49="CÓ",THAM_SO!$B$10,0)+IF(J49="CÓ",THAM_SO!$B$11,0))</f>
      </c>
      <c r="M49" s="2">
        <f>IF(F49="","",F49*L49-MAX(0,F49*THAM_SO!$B$10*(I49="CÓ")-THAM_SO!$B$12))</f>
      </c>
      <c r="N49" s="3">
        <f>IF(F49="","",(F49-G49-M49-H49)/F49)</f>
      </c>
      <c r="O49" s="4">
        <f>IF(F49="","",IF(N49&lt;=0,"LỖ CƠ CẤU",1/N49))</f>
      </c>
      <c r="P49" s="4">
        <f>IF(F49="","",IF(N49&lt;=0,"LỖ CƠ CẤU",O49/(1-K49)))</f>
      </c>
      <c r="Q49" s="4">
        <f>IF(F49="","",IF(N49-THAM_SO!$B$15&lt;=0,"KHÔNG KHẢ THI",1/(N49-THAM_SO!$B$15)))</f>
      </c>
    </row>
    <row r="50">
      <c r="A50">
        <f>IF(SAN_PHAM!A50="","",SAN_PHAM!A50)</f>
      </c>
      <c r="B50">
        <f>IF(SAN_PHAM!B50="","",SAN_PHAM!B50)</f>
      </c>
      <c r="C50">
        <f>IF(SAN_PHAM!C50="","",SAN_PHAM!C50)</f>
      </c>
      <c r="D50">
        <f>IF(SAN_PHAM!D50="","",SAN_PHAM!D50)</f>
      </c>
      <c r="E50">
        <f>IF(SAN_PHAM!E50="","",SAN_PHAM!E50)</f>
      </c>
      <c r="F50" s="2">
        <f>IF(SAN_PHAM!F50="","",SAN_PHAM!F50)</f>
      </c>
      <c r="G50" s="2">
        <f>IF(SAN_PHAM!$F50="","",N(SAN_PHAM!G50))</f>
      </c>
      <c r="H50" s="2">
        <f>IF(SAN_PHAM!$F50="","",N(SAN_PHAM!H50))</f>
      </c>
      <c r="I50">
        <f>IF(SAN_PHAM!I50="","",SAN_PHAM!I50)</f>
      </c>
      <c r="J50">
        <f>IF(SAN_PHAM!J50="","",SAN_PHAM!J50)</f>
      </c>
      <c r="K50" s="3">
        <f>IF(SAN_PHAM!$F50="","",N(SAN_PHAM!K50))</f>
      </c>
      <c r="L50" s="3">
        <f>IF(F50="","",VLOOKUP(C50,THAM_SO!A:B,2,0)+IF(D50="Mall",VLOOKUP(E50,THAM_SO!D:E,2,0),0)+IF(I50="CÓ",THAM_SO!$B$10,0)+IF(J50="CÓ",THAM_SO!$B$11,0))</f>
      </c>
      <c r="M50" s="2">
        <f>IF(F50="","",F50*L50-MAX(0,F50*THAM_SO!$B$10*(I50="CÓ")-THAM_SO!$B$12))</f>
      </c>
      <c r="N50" s="3">
        <f>IF(F50="","",(F50-G50-M50-H50)/F50)</f>
      </c>
      <c r="O50" s="4">
        <f>IF(F50="","",IF(N50&lt;=0,"LỖ CƠ CẤU",1/N50))</f>
      </c>
      <c r="P50" s="4">
        <f>IF(F50="","",IF(N50&lt;=0,"LỖ CƠ CẤU",O50/(1-K50)))</f>
      </c>
      <c r="Q50" s="4">
        <f>IF(F50="","",IF(N50-THAM_SO!$B$15&lt;=0,"KHÔNG KHẢ THI",1/(N50-THAM_SO!$B$15)))</f>
      </c>
    </row>
    <row r="51">
      <c r="A51">
        <f>IF(SAN_PHAM!A51="","",SAN_PHAM!A51)</f>
      </c>
      <c r="B51">
        <f>IF(SAN_PHAM!B51="","",SAN_PHAM!B51)</f>
      </c>
      <c r="C51">
        <f>IF(SAN_PHAM!C51="","",SAN_PHAM!C51)</f>
      </c>
      <c r="D51">
        <f>IF(SAN_PHAM!D51="","",SAN_PHAM!D51)</f>
      </c>
      <c r="E51">
        <f>IF(SAN_PHAM!E51="","",SAN_PHAM!E51)</f>
      </c>
      <c r="F51" s="2">
        <f>IF(SAN_PHAM!F51="","",SAN_PHAM!F51)</f>
      </c>
      <c r="G51" s="2">
        <f>IF(SAN_PHAM!$F51="","",N(SAN_PHAM!G51))</f>
      </c>
      <c r="H51" s="2">
        <f>IF(SAN_PHAM!$F51="","",N(SAN_PHAM!H51))</f>
      </c>
      <c r="I51">
        <f>IF(SAN_PHAM!I51="","",SAN_PHAM!I51)</f>
      </c>
      <c r="J51">
        <f>IF(SAN_PHAM!J51="","",SAN_PHAM!J51)</f>
      </c>
      <c r="K51" s="3">
        <f>IF(SAN_PHAM!$F51="","",N(SAN_PHAM!K51))</f>
      </c>
      <c r="L51" s="3">
        <f>IF(F51="","",VLOOKUP(C51,THAM_SO!A:B,2,0)+IF(D51="Mall",VLOOKUP(E51,THAM_SO!D:E,2,0),0)+IF(I51="CÓ",THAM_SO!$B$10,0)+IF(J51="CÓ",THAM_SO!$B$11,0))</f>
      </c>
      <c r="M51" s="2">
        <f>IF(F51="","",F51*L51-MAX(0,F51*THAM_SO!$B$10*(I51="CÓ")-THAM_SO!$B$12))</f>
      </c>
      <c r="N51" s="3">
        <f>IF(F51="","",(F51-G51-M51-H51)/F51)</f>
      </c>
      <c r="O51" s="4">
        <f>IF(F51="","",IF(N51&lt;=0,"LỖ CƠ CẤU",1/N51))</f>
      </c>
      <c r="P51" s="4">
        <f>IF(F51="","",IF(N51&lt;=0,"LỖ CƠ CẤU",O51/(1-K51)))</f>
      </c>
      <c r="Q51" s="4">
        <f>IF(F51="","",IF(N51-THAM_SO!$B$15&lt;=0,"KHÔNG KHẢ THI",1/(N51-THAM_SO!$B$15)))</f>
      </c>
    </row>
    <row r="52">
      <c r="A52">
        <f>IF(SAN_PHAM!A52="","",SAN_PHAM!A52)</f>
      </c>
      <c r="B52">
        <f>IF(SAN_PHAM!B52="","",SAN_PHAM!B52)</f>
      </c>
      <c r="C52">
        <f>IF(SAN_PHAM!C52="","",SAN_PHAM!C52)</f>
      </c>
      <c r="D52">
        <f>IF(SAN_PHAM!D52="","",SAN_PHAM!D52)</f>
      </c>
      <c r="E52">
        <f>IF(SAN_PHAM!E52="","",SAN_PHAM!E52)</f>
      </c>
      <c r="F52" s="2">
        <f>IF(SAN_PHAM!F52="","",SAN_PHAM!F52)</f>
      </c>
      <c r="G52" s="2">
        <f>IF(SAN_PHAM!$F52="","",N(SAN_PHAM!G52))</f>
      </c>
      <c r="H52" s="2">
        <f>IF(SAN_PHAM!$F52="","",N(SAN_PHAM!H52))</f>
      </c>
      <c r="I52">
        <f>IF(SAN_PHAM!I52="","",SAN_PHAM!I52)</f>
      </c>
      <c r="J52">
        <f>IF(SAN_PHAM!J52="","",SAN_PHAM!J52)</f>
      </c>
      <c r="K52" s="3">
        <f>IF(SAN_PHAM!$F52="","",N(SAN_PHAM!K52))</f>
      </c>
      <c r="L52" s="3">
        <f>IF(F52="","",VLOOKUP(C52,THAM_SO!A:B,2,0)+IF(D52="Mall",VLOOKUP(E52,THAM_SO!D:E,2,0),0)+IF(I52="CÓ",THAM_SO!$B$10,0)+IF(J52="CÓ",THAM_SO!$B$11,0))</f>
      </c>
      <c r="M52" s="2">
        <f>IF(F52="","",F52*L52-MAX(0,F52*THAM_SO!$B$10*(I52="CÓ")-THAM_SO!$B$12))</f>
      </c>
      <c r="N52" s="3">
        <f>IF(F52="","",(F52-G52-M52-H52)/F52)</f>
      </c>
      <c r="O52" s="4">
        <f>IF(F52="","",IF(N52&lt;=0,"LỖ CƠ CẤU",1/N52))</f>
      </c>
      <c r="P52" s="4">
        <f>IF(F52="","",IF(N52&lt;=0,"LỖ CƠ CẤU",O52/(1-K52)))</f>
      </c>
      <c r="Q52" s="4">
        <f>IF(F52="","",IF(N52-THAM_SO!$B$15&lt;=0,"KHÔNG KHẢ THI",1/(N52-THAM_SO!$B$15)))</f>
      </c>
    </row>
    <row r="53">
      <c r="A53">
        <f>IF(SAN_PHAM!A53="","",SAN_PHAM!A53)</f>
      </c>
      <c r="B53">
        <f>IF(SAN_PHAM!B53="","",SAN_PHAM!B53)</f>
      </c>
      <c r="C53">
        <f>IF(SAN_PHAM!C53="","",SAN_PHAM!C53)</f>
      </c>
      <c r="D53">
        <f>IF(SAN_PHAM!D53="","",SAN_PHAM!D53)</f>
      </c>
      <c r="E53">
        <f>IF(SAN_PHAM!E53="","",SAN_PHAM!E53)</f>
      </c>
      <c r="F53" s="2">
        <f>IF(SAN_PHAM!F53="","",SAN_PHAM!F53)</f>
      </c>
      <c r="G53" s="2">
        <f>IF(SAN_PHAM!$F53="","",N(SAN_PHAM!G53))</f>
      </c>
      <c r="H53" s="2">
        <f>IF(SAN_PHAM!$F53="","",N(SAN_PHAM!H53))</f>
      </c>
      <c r="I53">
        <f>IF(SAN_PHAM!I53="","",SAN_PHAM!I53)</f>
      </c>
      <c r="J53">
        <f>IF(SAN_PHAM!J53="","",SAN_PHAM!J53)</f>
      </c>
      <c r="K53" s="3">
        <f>IF(SAN_PHAM!$F53="","",N(SAN_PHAM!K53))</f>
      </c>
      <c r="L53" s="3">
        <f>IF(F53="","",VLOOKUP(C53,THAM_SO!A:B,2,0)+IF(D53="Mall",VLOOKUP(E53,THAM_SO!D:E,2,0),0)+IF(I53="CÓ",THAM_SO!$B$10,0)+IF(J53="CÓ",THAM_SO!$B$11,0))</f>
      </c>
      <c r="M53" s="2">
        <f>IF(F53="","",F53*L53-MAX(0,F53*THAM_SO!$B$10*(I53="CÓ")-THAM_SO!$B$12))</f>
      </c>
      <c r="N53" s="3">
        <f>IF(F53="","",(F53-G53-M53-H53)/F53)</f>
      </c>
      <c r="O53" s="4">
        <f>IF(F53="","",IF(N53&lt;=0,"LỖ CƠ CẤU",1/N53))</f>
      </c>
      <c r="P53" s="4">
        <f>IF(F53="","",IF(N53&lt;=0,"LỖ CƠ CẤU",O53/(1-K53)))</f>
      </c>
      <c r="Q53" s="4">
        <f>IF(F53="","",IF(N53-THAM_SO!$B$15&lt;=0,"KHÔNG KHẢ THI",1/(N53-THAM_SO!$B$15)))</f>
      </c>
    </row>
    <row r="54">
      <c r="A54">
        <f>IF(SAN_PHAM!A54="","",SAN_PHAM!A54)</f>
      </c>
      <c r="B54">
        <f>IF(SAN_PHAM!B54="","",SAN_PHAM!B54)</f>
      </c>
      <c r="C54">
        <f>IF(SAN_PHAM!C54="","",SAN_PHAM!C54)</f>
      </c>
      <c r="D54">
        <f>IF(SAN_PHAM!D54="","",SAN_PHAM!D54)</f>
      </c>
      <c r="E54">
        <f>IF(SAN_PHAM!E54="","",SAN_PHAM!E54)</f>
      </c>
      <c r="F54" s="2">
        <f>IF(SAN_PHAM!F54="","",SAN_PHAM!F54)</f>
      </c>
      <c r="G54" s="2">
        <f>IF(SAN_PHAM!$F54="","",N(SAN_PHAM!G54))</f>
      </c>
      <c r="H54" s="2">
        <f>IF(SAN_PHAM!$F54="","",N(SAN_PHAM!H54))</f>
      </c>
      <c r="I54">
        <f>IF(SAN_PHAM!I54="","",SAN_PHAM!I54)</f>
      </c>
      <c r="J54">
        <f>IF(SAN_PHAM!J54="","",SAN_PHAM!J54)</f>
      </c>
      <c r="K54" s="3">
        <f>IF(SAN_PHAM!$F54="","",N(SAN_PHAM!K54))</f>
      </c>
      <c r="L54" s="3">
        <f>IF(F54="","",VLOOKUP(C54,THAM_SO!A:B,2,0)+IF(D54="Mall",VLOOKUP(E54,THAM_SO!D:E,2,0),0)+IF(I54="CÓ",THAM_SO!$B$10,0)+IF(J54="CÓ",THAM_SO!$B$11,0))</f>
      </c>
      <c r="M54" s="2">
        <f>IF(F54="","",F54*L54-MAX(0,F54*THAM_SO!$B$10*(I54="CÓ")-THAM_SO!$B$12))</f>
      </c>
      <c r="N54" s="3">
        <f>IF(F54="","",(F54-G54-M54-H54)/F54)</f>
      </c>
      <c r="O54" s="4">
        <f>IF(F54="","",IF(N54&lt;=0,"LỖ CƠ CẤU",1/N54))</f>
      </c>
      <c r="P54" s="4">
        <f>IF(F54="","",IF(N54&lt;=0,"LỖ CƠ CẤU",O54/(1-K54)))</f>
      </c>
      <c r="Q54" s="4">
        <f>IF(F54="","",IF(N54-THAM_SO!$B$15&lt;=0,"KHÔNG KHẢ THI",1/(N54-THAM_SO!$B$15)))</f>
      </c>
    </row>
    <row r="55">
      <c r="A55">
        <f>IF(SAN_PHAM!A55="","",SAN_PHAM!A55)</f>
      </c>
      <c r="B55">
        <f>IF(SAN_PHAM!B55="","",SAN_PHAM!B55)</f>
      </c>
      <c r="C55">
        <f>IF(SAN_PHAM!C55="","",SAN_PHAM!C55)</f>
      </c>
      <c r="D55">
        <f>IF(SAN_PHAM!D55="","",SAN_PHAM!D55)</f>
      </c>
      <c r="E55">
        <f>IF(SAN_PHAM!E55="","",SAN_PHAM!E55)</f>
      </c>
      <c r="F55" s="2">
        <f>IF(SAN_PHAM!F55="","",SAN_PHAM!F55)</f>
      </c>
      <c r="G55" s="2">
        <f>IF(SAN_PHAM!$F55="","",N(SAN_PHAM!G55))</f>
      </c>
      <c r="H55" s="2">
        <f>IF(SAN_PHAM!$F55="","",N(SAN_PHAM!H55))</f>
      </c>
      <c r="I55">
        <f>IF(SAN_PHAM!I55="","",SAN_PHAM!I55)</f>
      </c>
      <c r="J55">
        <f>IF(SAN_PHAM!J55="","",SAN_PHAM!J55)</f>
      </c>
      <c r="K55" s="3">
        <f>IF(SAN_PHAM!$F55="","",N(SAN_PHAM!K55))</f>
      </c>
      <c r="L55" s="3">
        <f>IF(F55="","",VLOOKUP(C55,THAM_SO!A:B,2,0)+IF(D55="Mall",VLOOKUP(E55,THAM_SO!D:E,2,0),0)+IF(I55="CÓ",THAM_SO!$B$10,0)+IF(J55="CÓ",THAM_SO!$B$11,0))</f>
      </c>
      <c r="M55" s="2">
        <f>IF(F55="","",F55*L55-MAX(0,F55*THAM_SO!$B$10*(I55="CÓ")-THAM_SO!$B$12))</f>
      </c>
      <c r="N55" s="3">
        <f>IF(F55="","",(F55-G55-M55-H55)/F55)</f>
      </c>
      <c r="O55" s="4">
        <f>IF(F55="","",IF(N55&lt;=0,"LỖ CƠ CẤU",1/N55))</f>
      </c>
      <c r="P55" s="4">
        <f>IF(F55="","",IF(N55&lt;=0,"LỖ CƠ CẤU",O55/(1-K55)))</f>
      </c>
      <c r="Q55" s="4">
        <f>IF(F55="","",IF(N55-THAM_SO!$B$15&lt;=0,"KHÔNG KHẢ THI",1/(N55-THAM_SO!$B$15)))</f>
      </c>
    </row>
    <row r="56">
      <c r="A56">
        <f>IF(SAN_PHAM!A56="","",SAN_PHAM!A56)</f>
      </c>
      <c r="B56">
        <f>IF(SAN_PHAM!B56="","",SAN_PHAM!B56)</f>
      </c>
      <c r="C56">
        <f>IF(SAN_PHAM!C56="","",SAN_PHAM!C56)</f>
      </c>
      <c r="D56">
        <f>IF(SAN_PHAM!D56="","",SAN_PHAM!D56)</f>
      </c>
      <c r="E56">
        <f>IF(SAN_PHAM!E56="","",SAN_PHAM!E56)</f>
      </c>
      <c r="F56" s="2">
        <f>IF(SAN_PHAM!F56="","",SAN_PHAM!F56)</f>
      </c>
      <c r="G56" s="2">
        <f>IF(SAN_PHAM!$F56="","",N(SAN_PHAM!G56))</f>
      </c>
      <c r="H56" s="2">
        <f>IF(SAN_PHAM!$F56="","",N(SAN_PHAM!H56))</f>
      </c>
      <c r="I56">
        <f>IF(SAN_PHAM!I56="","",SAN_PHAM!I56)</f>
      </c>
      <c r="J56">
        <f>IF(SAN_PHAM!J56="","",SAN_PHAM!J56)</f>
      </c>
      <c r="K56" s="3">
        <f>IF(SAN_PHAM!$F56="","",N(SAN_PHAM!K56))</f>
      </c>
      <c r="L56" s="3">
        <f>IF(F56="","",VLOOKUP(C56,THAM_SO!A:B,2,0)+IF(D56="Mall",VLOOKUP(E56,THAM_SO!D:E,2,0),0)+IF(I56="CÓ",THAM_SO!$B$10,0)+IF(J56="CÓ",THAM_SO!$B$11,0))</f>
      </c>
      <c r="M56" s="2">
        <f>IF(F56="","",F56*L56-MAX(0,F56*THAM_SO!$B$10*(I56="CÓ")-THAM_SO!$B$12))</f>
      </c>
      <c r="N56" s="3">
        <f>IF(F56="","",(F56-G56-M56-H56)/F56)</f>
      </c>
      <c r="O56" s="4">
        <f>IF(F56="","",IF(N56&lt;=0,"LỖ CƠ CẤU",1/N56))</f>
      </c>
      <c r="P56" s="4">
        <f>IF(F56="","",IF(N56&lt;=0,"LỖ CƠ CẤU",O56/(1-K56)))</f>
      </c>
      <c r="Q56" s="4">
        <f>IF(F56="","",IF(N56-THAM_SO!$B$15&lt;=0,"KHÔNG KHẢ THI",1/(N56-THAM_SO!$B$15)))</f>
      </c>
    </row>
    <row r="57">
      <c r="A57">
        <f>IF(SAN_PHAM!A57="","",SAN_PHAM!A57)</f>
      </c>
      <c r="B57">
        <f>IF(SAN_PHAM!B57="","",SAN_PHAM!B57)</f>
      </c>
      <c r="C57">
        <f>IF(SAN_PHAM!C57="","",SAN_PHAM!C57)</f>
      </c>
      <c r="D57">
        <f>IF(SAN_PHAM!D57="","",SAN_PHAM!D57)</f>
      </c>
      <c r="E57">
        <f>IF(SAN_PHAM!E57="","",SAN_PHAM!E57)</f>
      </c>
      <c r="F57" s="2">
        <f>IF(SAN_PHAM!F57="","",SAN_PHAM!F57)</f>
      </c>
      <c r="G57" s="2">
        <f>IF(SAN_PHAM!$F57="","",N(SAN_PHAM!G57))</f>
      </c>
      <c r="H57" s="2">
        <f>IF(SAN_PHAM!$F57="","",N(SAN_PHAM!H57))</f>
      </c>
      <c r="I57">
        <f>IF(SAN_PHAM!I57="","",SAN_PHAM!I57)</f>
      </c>
      <c r="J57">
        <f>IF(SAN_PHAM!J57="","",SAN_PHAM!J57)</f>
      </c>
      <c r="K57" s="3">
        <f>IF(SAN_PHAM!$F57="","",N(SAN_PHAM!K57))</f>
      </c>
      <c r="L57" s="3">
        <f>IF(F57="","",VLOOKUP(C57,THAM_SO!A:B,2,0)+IF(D57="Mall",VLOOKUP(E57,THAM_SO!D:E,2,0),0)+IF(I57="CÓ",THAM_SO!$B$10,0)+IF(J57="CÓ",THAM_SO!$B$11,0))</f>
      </c>
      <c r="M57" s="2">
        <f>IF(F57="","",F57*L57-MAX(0,F57*THAM_SO!$B$10*(I57="CÓ")-THAM_SO!$B$12))</f>
      </c>
      <c r="N57" s="3">
        <f>IF(F57="","",(F57-G57-M57-H57)/F57)</f>
      </c>
      <c r="O57" s="4">
        <f>IF(F57="","",IF(N57&lt;=0,"LỖ CƠ CẤU",1/N57))</f>
      </c>
      <c r="P57" s="4">
        <f>IF(F57="","",IF(N57&lt;=0,"LỖ CƠ CẤU",O57/(1-K57)))</f>
      </c>
      <c r="Q57" s="4">
        <f>IF(F57="","",IF(N57-THAM_SO!$B$15&lt;=0,"KHÔNG KHẢ THI",1/(N57-THAM_SO!$B$15)))</f>
      </c>
    </row>
    <row r="58">
      <c r="A58">
        <f>IF(SAN_PHAM!A58="","",SAN_PHAM!A58)</f>
      </c>
      <c r="B58">
        <f>IF(SAN_PHAM!B58="","",SAN_PHAM!B58)</f>
      </c>
      <c r="C58">
        <f>IF(SAN_PHAM!C58="","",SAN_PHAM!C58)</f>
      </c>
      <c r="D58">
        <f>IF(SAN_PHAM!D58="","",SAN_PHAM!D58)</f>
      </c>
      <c r="E58">
        <f>IF(SAN_PHAM!E58="","",SAN_PHAM!E58)</f>
      </c>
      <c r="F58" s="2">
        <f>IF(SAN_PHAM!F58="","",SAN_PHAM!F58)</f>
      </c>
      <c r="G58" s="2">
        <f>IF(SAN_PHAM!$F58="","",N(SAN_PHAM!G58))</f>
      </c>
      <c r="H58" s="2">
        <f>IF(SAN_PHAM!$F58="","",N(SAN_PHAM!H58))</f>
      </c>
      <c r="I58">
        <f>IF(SAN_PHAM!I58="","",SAN_PHAM!I58)</f>
      </c>
      <c r="J58">
        <f>IF(SAN_PHAM!J58="","",SAN_PHAM!J58)</f>
      </c>
      <c r="K58" s="3">
        <f>IF(SAN_PHAM!$F58="","",N(SAN_PHAM!K58))</f>
      </c>
      <c r="L58" s="3">
        <f>IF(F58="","",VLOOKUP(C58,THAM_SO!A:B,2,0)+IF(D58="Mall",VLOOKUP(E58,THAM_SO!D:E,2,0),0)+IF(I58="CÓ",THAM_SO!$B$10,0)+IF(J58="CÓ",THAM_SO!$B$11,0))</f>
      </c>
      <c r="M58" s="2">
        <f>IF(F58="","",F58*L58-MAX(0,F58*THAM_SO!$B$10*(I58="CÓ")-THAM_SO!$B$12))</f>
      </c>
      <c r="N58" s="3">
        <f>IF(F58="","",(F58-G58-M58-H58)/F58)</f>
      </c>
      <c r="O58" s="4">
        <f>IF(F58="","",IF(N58&lt;=0,"LỖ CƠ CẤU",1/N58))</f>
      </c>
      <c r="P58" s="4">
        <f>IF(F58="","",IF(N58&lt;=0,"LỖ CƠ CẤU",O58/(1-K58)))</f>
      </c>
      <c r="Q58" s="4">
        <f>IF(F58="","",IF(N58-THAM_SO!$B$15&lt;=0,"KHÔNG KHẢ THI",1/(N58-THAM_SO!$B$15)))</f>
      </c>
    </row>
    <row r="59">
      <c r="A59">
        <f>IF(SAN_PHAM!A59="","",SAN_PHAM!A59)</f>
      </c>
      <c r="B59">
        <f>IF(SAN_PHAM!B59="","",SAN_PHAM!B59)</f>
      </c>
      <c r="C59">
        <f>IF(SAN_PHAM!C59="","",SAN_PHAM!C59)</f>
      </c>
      <c r="D59">
        <f>IF(SAN_PHAM!D59="","",SAN_PHAM!D59)</f>
      </c>
      <c r="E59">
        <f>IF(SAN_PHAM!E59="","",SAN_PHAM!E59)</f>
      </c>
      <c r="F59" s="2">
        <f>IF(SAN_PHAM!F59="","",SAN_PHAM!F59)</f>
      </c>
      <c r="G59" s="2">
        <f>IF(SAN_PHAM!$F59="","",N(SAN_PHAM!G59))</f>
      </c>
      <c r="H59" s="2">
        <f>IF(SAN_PHAM!$F59="","",N(SAN_PHAM!H59))</f>
      </c>
      <c r="I59">
        <f>IF(SAN_PHAM!I59="","",SAN_PHAM!I59)</f>
      </c>
      <c r="J59">
        <f>IF(SAN_PHAM!J59="","",SAN_PHAM!J59)</f>
      </c>
      <c r="K59" s="3">
        <f>IF(SAN_PHAM!$F59="","",N(SAN_PHAM!K59))</f>
      </c>
      <c r="L59" s="3">
        <f>IF(F59="","",VLOOKUP(C59,THAM_SO!A:B,2,0)+IF(D59="Mall",VLOOKUP(E59,THAM_SO!D:E,2,0),0)+IF(I59="CÓ",THAM_SO!$B$10,0)+IF(J59="CÓ",THAM_SO!$B$11,0))</f>
      </c>
      <c r="M59" s="2">
        <f>IF(F59="","",F59*L59-MAX(0,F59*THAM_SO!$B$10*(I59="CÓ")-THAM_SO!$B$12))</f>
      </c>
      <c r="N59" s="3">
        <f>IF(F59="","",(F59-G59-M59-H59)/F59)</f>
      </c>
      <c r="O59" s="4">
        <f>IF(F59="","",IF(N59&lt;=0,"LỖ CƠ CẤU",1/N59))</f>
      </c>
      <c r="P59" s="4">
        <f>IF(F59="","",IF(N59&lt;=0,"LỖ CƠ CẤU",O59/(1-K59)))</f>
      </c>
      <c r="Q59" s="4">
        <f>IF(F59="","",IF(N59-THAM_SO!$B$15&lt;=0,"KHÔNG KHẢ THI",1/(N59-THAM_SO!$B$15)))</f>
      </c>
    </row>
    <row r="60">
      <c r="A60">
        <f>IF(SAN_PHAM!A60="","",SAN_PHAM!A60)</f>
      </c>
      <c r="B60">
        <f>IF(SAN_PHAM!B60="","",SAN_PHAM!B60)</f>
      </c>
      <c r="C60">
        <f>IF(SAN_PHAM!C60="","",SAN_PHAM!C60)</f>
      </c>
      <c r="D60">
        <f>IF(SAN_PHAM!D60="","",SAN_PHAM!D60)</f>
      </c>
      <c r="E60">
        <f>IF(SAN_PHAM!E60="","",SAN_PHAM!E60)</f>
      </c>
      <c r="F60" s="2">
        <f>IF(SAN_PHAM!F60="","",SAN_PHAM!F60)</f>
      </c>
      <c r="G60" s="2">
        <f>IF(SAN_PHAM!$F60="","",N(SAN_PHAM!G60))</f>
      </c>
      <c r="H60" s="2">
        <f>IF(SAN_PHAM!$F60="","",N(SAN_PHAM!H60))</f>
      </c>
      <c r="I60">
        <f>IF(SAN_PHAM!I60="","",SAN_PHAM!I60)</f>
      </c>
      <c r="J60">
        <f>IF(SAN_PHAM!J60="","",SAN_PHAM!J60)</f>
      </c>
      <c r="K60" s="3">
        <f>IF(SAN_PHAM!$F60="","",N(SAN_PHAM!K60))</f>
      </c>
      <c r="L60" s="3">
        <f>IF(F60="","",VLOOKUP(C60,THAM_SO!A:B,2,0)+IF(D60="Mall",VLOOKUP(E60,THAM_SO!D:E,2,0),0)+IF(I60="CÓ",THAM_SO!$B$10,0)+IF(J60="CÓ",THAM_SO!$B$11,0))</f>
      </c>
      <c r="M60" s="2">
        <f>IF(F60="","",F60*L60-MAX(0,F60*THAM_SO!$B$10*(I60="CÓ")-THAM_SO!$B$12))</f>
      </c>
      <c r="N60" s="3">
        <f>IF(F60="","",(F60-G60-M60-H60)/F60)</f>
      </c>
      <c r="O60" s="4">
        <f>IF(F60="","",IF(N60&lt;=0,"LỖ CƠ CẤU",1/N60))</f>
      </c>
      <c r="P60" s="4">
        <f>IF(F60="","",IF(N60&lt;=0,"LỖ CƠ CẤU",O60/(1-K60)))</f>
      </c>
      <c r="Q60" s="4">
        <f>IF(F60="","",IF(N60-THAM_SO!$B$15&lt;=0,"KHÔNG KHẢ THI",1/(N60-THAM_SO!$B$15)))</f>
      </c>
    </row>
    <row r="61">
      <c r="A61">
        <f>IF(SAN_PHAM!A61="","",SAN_PHAM!A61)</f>
      </c>
      <c r="B61">
        <f>IF(SAN_PHAM!B61="","",SAN_PHAM!B61)</f>
      </c>
      <c r="C61">
        <f>IF(SAN_PHAM!C61="","",SAN_PHAM!C61)</f>
      </c>
      <c r="D61">
        <f>IF(SAN_PHAM!D61="","",SAN_PHAM!D61)</f>
      </c>
      <c r="E61">
        <f>IF(SAN_PHAM!E61="","",SAN_PHAM!E61)</f>
      </c>
      <c r="F61" s="2">
        <f>IF(SAN_PHAM!F61="","",SAN_PHAM!F61)</f>
      </c>
      <c r="G61" s="2">
        <f>IF(SAN_PHAM!$F61="","",N(SAN_PHAM!G61))</f>
      </c>
      <c r="H61" s="2">
        <f>IF(SAN_PHAM!$F61="","",N(SAN_PHAM!H61))</f>
      </c>
      <c r="I61">
        <f>IF(SAN_PHAM!I61="","",SAN_PHAM!I61)</f>
      </c>
      <c r="J61">
        <f>IF(SAN_PHAM!J61="","",SAN_PHAM!J61)</f>
      </c>
      <c r="K61" s="3">
        <f>IF(SAN_PHAM!$F61="","",N(SAN_PHAM!K61))</f>
      </c>
      <c r="L61" s="3">
        <f>IF(F61="","",VLOOKUP(C61,THAM_SO!A:B,2,0)+IF(D61="Mall",VLOOKUP(E61,THAM_SO!D:E,2,0),0)+IF(I61="CÓ",THAM_SO!$B$10,0)+IF(J61="CÓ",THAM_SO!$B$11,0))</f>
      </c>
      <c r="M61" s="2">
        <f>IF(F61="","",F61*L61-MAX(0,F61*THAM_SO!$B$10*(I61="CÓ")-THAM_SO!$B$12))</f>
      </c>
      <c r="N61" s="3">
        <f>IF(F61="","",(F61-G61-M61-H61)/F61)</f>
      </c>
      <c r="O61" s="4">
        <f>IF(F61="","",IF(N61&lt;=0,"LỖ CƠ CẤU",1/N61))</f>
      </c>
      <c r="P61" s="4">
        <f>IF(F61="","",IF(N61&lt;=0,"LỖ CƠ CẤU",O61/(1-K61)))</f>
      </c>
      <c r="Q61" s="4">
        <f>IF(F61="","",IF(N61-THAM_SO!$B$15&lt;=0,"KHÔNG KHẢ THI",1/(N61-THAM_SO!$B$15)))</f>
      </c>
    </row>
    <row r="62">
      <c r="A62">
        <f>IF(SAN_PHAM!A62="","",SAN_PHAM!A62)</f>
      </c>
      <c r="B62">
        <f>IF(SAN_PHAM!B62="","",SAN_PHAM!B62)</f>
      </c>
      <c r="C62">
        <f>IF(SAN_PHAM!C62="","",SAN_PHAM!C62)</f>
      </c>
      <c r="D62">
        <f>IF(SAN_PHAM!D62="","",SAN_PHAM!D62)</f>
      </c>
      <c r="E62">
        <f>IF(SAN_PHAM!E62="","",SAN_PHAM!E62)</f>
      </c>
      <c r="F62" s="2">
        <f>IF(SAN_PHAM!F62="","",SAN_PHAM!F62)</f>
      </c>
      <c r="G62" s="2">
        <f>IF(SAN_PHAM!$F62="","",N(SAN_PHAM!G62))</f>
      </c>
      <c r="H62" s="2">
        <f>IF(SAN_PHAM!$F62="","",N(SAN_PHAM!H62))</f>
      </c>
      <c r="I62">
        <f>IF(SAN_PHAM!I62="","",SAN_PHAM!I62)</f>
      </c>
      <c r="J62">
        <f>IF(SAN_PHAM!J62="","",SAN_PHAM!J62)</f>
      </c>
      <c r="K62" s="3">
        <f>IF(SAN_PHAM!$F62="","",N(SAN_PHAM!K62))</f>
      </c>
      <c r="L62" s="3">
        <f>IF(F62="","",VLOOKUP(C62,THAM_SO!A:B,2,0)+IF(D62="Mall",VLOOKUP(E62,THAM_SO!D:E,2,0),0)+IF(I62="CÓ",THAM_SO!$B$10,0)+IF(J62="CÓ",THAM_SO!$B$11,0))</f>
      </c>
      <c r="M62" s="2">
        <f>IF(F62="","",F62*L62-MAX(0,F62*THAM_SO!$B$10*(I62="CÓ")-THAM_SO!$B$12))</f>
      </c>
      <c r="N62" s="3">
        <f>IF(F62="","",(F62-G62-M62-H62)/F62)</f>
      </c>
      <c r="O62" s="4">
        <f>IF(F62="","",IF(N62&lt;=0,"LỖ CƠ CẤU",1/N62))</f>
      </c>
      <c r="P62" s="4">
        <f>IF(F62="","",IF(N62&lt;=0,"LỖ CƠ CẤU",O62/(1-K62)))</f>
      </c>
      <c r="Q62" s="4">
        <f>IF(F62="","",IF(N62-THAM_SO!$B$15&lt;=0,"KHÔNG KHẢ THI",1/(N62-THAM_SO!$B$15)))</f>
      </c>
    </row>
    <row r="63">
      <c r="A63">
        <f>IF(SAN_PHAM!A63="","",SAN_PHAM!A63)</f>
      </c>
      <c r="B63">
        <f>IF(SAN_PHAM!B63="","",SAN_PHAM!B63)</f>
      </c>
      <c r="C63">
        <f>IF(SAN_PHAM!C63="","",SAN_PHAM!C63)</f>
      </c>
      <c r="D63">
        <f>IF(SAN_PHAM!D63="","",SAN_PHAM!D63)</f>
      </c>
      <c r="E63">
        <f>IF(SAN_PHAM!E63="","",SAN_PHAM!E63)</f>
      </c>
      <c r="F63" s="2">
        <f>IF(SAN_PHAM!F63="","",SAN_PHAM!F63)</f>
      </c>
      <c r="G63" s="2">
        <f>IF(SAN_PHAM!$F63="","",N(SAN_PHAM!G63))</f>
      </c>
      <c r="H63" s="2">
        <f>IF(SAN_PHAM!$F63="","",N(SAN_PHAM!H63))</f>
      </c>
      <c r="I63">
        <f>IF(SAN_PHAM!I63="","",SAN_PHAM!I63)</f>
      </c>
      <c r="J63">
        <f>IF(SAN_PHAM!J63="","",SAN_PHAM!J63)</f>
      </c>
      <c r="K63" s="3">
        <f>IF(SAN_PHAM!$F63="","",N(SAN_PHAM!K63))</f>
      </c>
      <c r="L63" s="3">
        <f>IF(F63="","",VLOOKUP(C63,THAM_SO!A:B,2,0)+IF(D63="Mall",VLOOKUP(E63,THAM_SO!D:E,2,0),0)+IF(I63="CÓ",THAM_SO!$B$10,0)+IF(J63="CÓ",THAM_SO!$B$11,0))</f>
      </c>
      <c r="M63" s="2">
        <f>IF(F63="","",F63*L63-MAX(0,F63*THAM_SO!$B$10*(I63="CÓ")-THAM_SO!$B$12))</f>
      </c>
      <c r="N63" s="3">
        <f>IF(F63="","",(F63-G63-M63-H63)/F63)</f>
      </c>
      <c r="O63" s="4">
        <f>IF(F63="","",IF(N63&lt;=0,"LỖ CƠ CẤU",1/N63))</f>
      </c>
      <c r="P63" s="4">
        <f>IF(F63="","",IF(N63&lt;=0,"LỖ CƠ CẤU",O63/(1-K63)))</f>
      </c>
      <c r="Q63" s="4">
        <f>IF(F63="","",IF(N63-THAM_SO!$B$15&lt;=0,"KHÔNG KHẢ THI",1/(N63-THAM_SO!$B$15)))</f>
      </c>
    </row>
    <row r="64">
      <c r="A64">
        <f>IF(SAN_PHAM!A64="","",SAN_PHAM!A64)</f>
      </c>
      <c r="B64">
        <f>IF(SAN_PHAM!B64="","",SAN_PHAM!B64)</f>
      </c>
      <c r="C64">
        <f>IF(SAN_PHAM!C64="","",SAN_PHAM!C64)</f>
      </c>
      <c r="D64">
        <f>IF(SAN_PHAM!D64="","",SAN_PHAM!D64)</f>
      </c>
      <c r="E64">
        <f>IF(SAN_PHAM!E64="","",SAN_PHAM!E64)</f>
      </c>
      <c r="F64" s="2">
        <f>IF(SAN_PHAM!F64="","",SAN_PHAM!F64)</f>
      </c>
      <c r="G64" s="2">
        <f>IF(SAN_PHAM!$F64="","",N(SAN_PHAM!G64))</f>
      </c>
      <c r="H64" s="2">
        <f>IF(SAN_PHAM!$F64="","",N(SAN_PHAM!H64))</f>
      </c>
      <c r="I64">
        <f>IF(SAN_PHAM!I64="","",SAN_PHAM!I64)</f>
      </c>
      <c r="J64">
        <f>IF(SAN_PHAM!J64="","",SAN_PHAM!J64)</f>
      </c>
      <c r="K64" s="3">
        <f>IF(SAN_PHAM!$F64="","",N(SAN_PHAM!K64))</f>
      </c>
      <c r="L64" s="3">
        <f>IF(F64="","",VLOOKUP(C64,THAM_SO!A:B,2,0)+IF(D64="Mall",VLOOKUP(E64,THAM_SO!D:E,2,0),0)+IF(I64="CÓ",THAM_SO!$B$10,0)+IF(J64="CÓ",THAM_SO!$B$11,0))</f>
      </c>
      <c r="M64" s="2">
        <f>IF(F64="","",F64*L64-MAX(0,F64*THAM_SO!$B$10*(I64="CÓ")-THAM_SO!$B$12))</f>
      </c>
      <c r="N64" s="3">
        <f>IF(F64="","",(F64-G64-M64-H64)/F64)</f>
      </c>
      <c r="O64" s="4">
        <f>IF(F64="","",IF(N64&lt;=0,"LỖ CƠ CẤU",1/N64))</f>
      </c>
      <c r="P64" s="4">
        <f>IF(F64="","",IF(N64&lt;=0,"LỖ CƠ CẤU",O64/(1-K64)))</f>
      </c>
      <c r="Q64" s="4">
        <f>IF(F64="","",IF(N64-THAM_SO!$B$15&lt;=0,"KHÔNG KHẢ THI",1/(N64-THAM_SO!$B$15)))</f>
      </c>
    </row>
    <row r="65">
      <c r="A65">
        <f>IF(SAN_PHAM!A65="","",SAN_PHAM!A65)</f>
      </c>
      <c r="B65">
        <f>IF(SAN_PHAM!B65="","",SAN_PHAM!B65)</f>
      </c>
      <c r="C65">
        <f>IF(SAN_PHAM!C65="","",SAN_PHAM!C65)</f>
      </c>
      <c r="D65">
        <f>IF(SAN_PHAM!D65="","",SAN_PHAM!D65)</f>
      </c>
      <c r="E65">
        <f>IF(SAN_PHAM!E65="","",SAN_PHAM!E65)</f>
      </c>
      <c r="F65" s="2">
        <f>IF(SAN_PHAM!F65="","",SAN_PHAM!F65)</f>
      </c>
      <c r="G65" s="2">
        <f>IF(SAN_PHAM!$F65="","",N(SAN_PHAM!G65))</f>
      </c>
      <c r="H65" s="2">
        <f>IF(SAN_PHAM!$F65="","",N(SAN_PHAM!H65))</f>
      </c>
      <c r="I65">
        <f>IF(SAN_PHAM!I65="","",SAN_PHAM!I65)</f>
      </c>
      <c r="J65">
        <f>IF(SAN_PHAM!J65="","",SAN_PHAM!J65)</f>
      </c>
      <c r="K65" s="3">
        <f>IF(SAN_PHAM!$F65="","",N(SAN_PHAM!K65))</f>
      </c>
      <c r="L65" s="3">
        <f>IF(F65="","",VLOOKUP(C65,THAM_SO!A:B,2,0)+IF(D65="Mall",VLOOKUP(E65,THAM_SO!D:E,2,0),0)+IF(I65="CÓ",THAM_SO!$B$10,0)+IF(J65="CÓ",THAM_SO!$B$11,0))</f>
      </c>
      <c r="M65" s="2">
        <f>IF(F65="","",F65*L65-MAX(0,F65*THAM_SO!$B$10*(I65="CÓ")-THAM_SO!$B$12))</f>
      </c>
      <c r="N65" s="3">
        <f>IF(F65="","",(F65-G65-M65-H65)/F65)</f>
      </c>
      <c r="O65" s="4">
        <f>IF(F65="","",IF(N65&lt;=0,"LỖ CƠ CẤU",1/N65))</f>
      </c>
      <c r="P65" s="4">
        <f>IF(F65="","",IF(N65&lt;=0,"LỖ CƠ CẤU",O65/(1-K65)))</f>
      </c>
      <c r="Q65" s="4">
        <f>IF(F65="","",IF(N65-THAM_SO!$B$15&lt;=0,"KHÔNG KHẢ THI",1/(N65-THAM_SO!$B$15)))</f>
      </c>
    </row>
    <row r="66">
      <c r="A66">
        <f>IF(SAN_PHAM!A66="","",SAN_PHAM!A66)</f>
      </c>
      <c r="B66">
        <f>IF(SAN_PHAM!B66="","",SAN_PHAM!B66)</f>
      </c>
      <c r="C66">
        <f>IF(SAN_PHAM!C66="","",SAN_PHAM!C66)</f>
      </c>
      <c r="D66">
        <f>IF(SAN_PHAM!D66="","",SAN_PHAM!D66)</f>
      </c>
      <c r="E66">
        <f>IF(SAN_PHAM!E66="","",SAN_PHAM!E66)</f>
      </c>
      <c r="F66" s="2">
        <f>IF(SAN_PHAM!F66="","",SAN_PHAM!F66)</f>
      </c>
      <c r="G66" s="2">
        <f>IF(SAN_PHAM!$F66="","",N(SAN_PHAM!G66))</f>
      </c>
      <c r="H66" s="2">
        <f>IF(SAN_PHAM!$F66="","",N(SAN_PHAM!H66))</f>
      </c>
      <c r="I66">
        <f>IF(SAN_PHAM!I66="","",SAN_PHAM!I66)</f>
      </c>
      <c r="J66">
        <f>IF(SAN_PHAM!J66="","",SAN_PHAM!J66)</f>
      </c>
      <c r="K66" s="3">
        <f>IF(SAN_PHAM!$F66="","",N(SAN_PHAM!K66))</f>
      </c>
      <c r="L66" s="3">
        <f>IF(F66="","",VLOOKUP(C66,THAM_SO!A:B,2,0)+IF(D66="Mall",VLOOKUP(E66,THAM_SO!D:E,2,0),0)+IF(I66="CÓ",THAM_SO!$B$10,0)+IF(J66="CÓ",THAM_SO!$B$11,0))</f>
      </c>
      <c r="M66" s="2">
        <f>IF(F66="","",F66*L66-MAX(0,F66*THAM_SO!$B$10*(I66="CÓ")-THAM_SO!$B$12))</f>
      </c>
      <c r="N66" s="3">
        <f>IF(F66="","",(F66-G66-M66-H66)/F66)</f>
      </c>
      <c r="O66" s="4">
        <f>IF(F66="","",IF(N66&lt;=0,"LỖ CƠ CẤU",1/N66))</f>
      </c>
      <c r="P66" s="4">
        <f>IF(F66="","",IF(N66&lt;=0,"LỖ CƠ CẤU",O66/(1-K66)))</f>
      </c>
      <c r="Q66" s="4">
        <f>IF(F66="","",IF(N66-THAM_SO!$B$15&lt;=0,"KHÔNG KHẢ THI",1/(N66-THAM_SO!$B$15)))</f>
      </c>
    </row>
    <row r="67">
      <c r="A67">
        <f>IF(SAN_PHAM!A67="","",SAN_PHAM!A67)</f>
      </c>
      <c r="B67">
        <f>IF(SAN_PHAM!B67="","",SAN_PHAM!B67)</f>
      </c>
      <c r="C67">
        <f>IF(SAN_PHAM!C67="","",SAN_PHAM!C67)</f>
      </c>
      <c r="D67">
        <f>IF(SAN_PHAM!D67="","",SAN_PHAM!D67)</f>
      </c>
      <c r="E67">
        <f>IF(SAN_PHAM!E67="","",SAN_PHAM!E67)</f>
      </c>
      <c r="F67" s="2">
        <f>IF(SAN_PHAM!F67="","",SAN_PHAM!F67)</f>
      </c>
      <c r="G67" s="2">
        <f>IF(SAN_PHAM!$F67="","",N(SAN_PHAM!G67))</f>
      </c>
      <c r="H67" s="2">
        <f>IF(SAN_PHAM!$F67="","",N(SAN_PHAM!H67))</f>
      </c>
      <c r="I67">
        <f>IF(SAN_PHAM!I67="","",SAN_PHAM!I67)</f>
      </c>
      <c r="J67">
        <f>IF(SAN_PHAM!J67="","",SAN_PHAM!J67)</f>
      </c>
      <c r="K67" s="3">
        <f>IF(SAN_PHAM!$F67="","",N(SAN_PHAM!K67))</f>
      </c>
      <c r="L67" s="3">
        <f>IF(F67="","",VLOOKUP(C67,THAM_SO!A:B,2,0)+IF(D67="Mall",VLOOKUP(E67,THAM_SO!D:E,2,0),0)+IF(I67="CÓ",THAM_SO!$B$10,0)+IF(J67="CÓ",THAM_SO!$B$11,0))</f>
      </c>
      <c r="M67" s="2">
        <f>IF(F67="","",F67*L67-MAX(0,F67*THAM_SO!$B$10*(I67="CÓ")-THAM_SO!$B$12))</f>
      </c>
      <c r="N67" s="3">
        <f>IF(F67="","",(F67-G67-M67-H67)/F67)</f>
      </c>
      <c r="O67" s="4">
        <f>IF(F67="","",IF(N67&lt;=0,"LỖ CƠ CẤU",1/N67))</f>
      </c>
      <c r="P67" s="4">
        <f>IF(F67="","",IF(N67&lt;=0,"LỖ CƠ CẤU",O67/(1-K67)))</f>
      </c>
      <c r="Q67" s="4">
        <f>IF(F67="","",IF(N67-THAM_SO!$B$15&lt;=0,"KHÔNG KHẢ THI",1/(N67-THAM_SO!$B$15)))</f>
      </c>
    </row>
    <row r="68">
      <c r="A68">
        <f>IF(SAN_PHAM!A68="","",SAN_PHAM!A68)</f>
      </c>
      <c r="B68">
        <f>IF(SAN_PHAM!B68="","",SAN_PHAM!B68)</f>
      </c>
      <c r="C68">
        <f>IF(SAN_PHAM!C68="","",SAN_PHAM!C68)</f>
      </c>
      <c r="D68">
        <f>IF(SAN_PHAM!D68="","",SAN_PHAM!D68)</f>
      </c>
      <c r="E68">
        <f>IF(SAN_PHAM!E68="","",SAN_PHAM!E68)</f>
      </c>
      <c r="F68" s="2">
        <f>IF(SAN_PHAM!F68="","",SAN_PHAM!F68)</f>
      </c>
      <c r="G68" s="2">
        <f>IF(SAN_PHAM!$F68="","",N(SAN_PHAM!G68))</f>
      </c>
      <c r="H68" s="2">
        <f>IF(SAN_PHAM!$F68="","",N(SAN_PHAM!H68))</f>
      </c>
      <c r="I68">
        <f>IF(SAN_PHAM!I68="","",SAN_PHAM!I68)</f>
      </c>
      <c r="J68">
        <f>IF(SAN_PHAM!J68="","",SAN_PHAM!J68)</f>
      </c>
      <c r="K68" s="3">
        <f>IF(SAN_PHAM!$F68="","",N(SAN_PHAM!K68))</f>
      </c>
      <c r="L68" s="3">
        <f>IF(F68="","",VLOOKUP(C68,THAM_SO!A:B,2,0)+IF(D68="Mall",VLOOKUP(E68,THAM_SO!D:E,2,0),0)+IF(I68="CÓ",THAM_SO!$B$10,0)+IF(J68="CÓ",THAM_SO!$B$11,0))</f>
      </c>
      <c r="M68" s="2">
        <f>IF(F68="","",F68*L68-MAX(0,F68*THAM_SO!$B$10*(I68="CÓ")-THAM_SO!$B$12))</f>
      </c>
      <c r="N68" s="3">
        <f>IF(F68="","",(F68-G68-M68-H68)/F68)</f>
      </c>
      <c r="O68" s="4">
        <f>IF(F68="","",IF(N68&lt;=0,"LỖ CƠ CẤU",1/N68))</f>
      </c>
      <c r="P68" s="4">
        <f>IF(F68="","",IF(N68&lt;=0,"LỖ CƠ CẤU",O68/(1-K68)))</f>
      </c>
      <c r="Q68" s="4">
        <f>IF(F68="","",IF(N68-THAM_SO!$B$15&lt;=0,"KHÔNG KHẢ THI",1/(N68-THAM_SO!$B$15)))</f>
      </c>
    </row>
    <row r="69">
      <c r="A69">
        <f>IF(SAN_PHAM!A69="","",SAN_PHAM!A69)</f>
      </c>
      <c r="B69">
        <f>IF(SAN_PHAM!B69="","",SAN_PHAM!B69)</f>
      </c>
      <c r="C69">
        <f>IF(SAN_PHAM!C69="","",SAN_PHAM!C69)</f>
      </c>
      <c r="D69">
        <f>IF(SAN_PHAM!D69="","",SAN_PHAM!D69)</f>
      </c>
      <c r="E69">
        <f>IF(SAN_PHAM!E69="","",SAN_PHAM!E69)</f>
      </c>
      <c r="F69" s="2">
        <f>IF(SAN_PHAM!F69="","",SAN_PHAM!F69)</f>
      </c>
      <c r="G69" s="2">
        <f>IF(SAN_PHAM!$F69="","",N(SAN_PHAM!G69))</f>
      </c>
      <c r="H69" s="2">
        <f>IF(SAN_PHAM!$F69="","",N(SAN_PHAM!H69))</f>
      </c>
      <c r="I69">
        <f>IF(SAN_PHAM!I69="","",SAN_PHAM!I69)</f>
      </c>
      <c r="J69">
        <f>IF(SAN_PHAM!J69="","",SAN_PHAM!J69)</f>
      </c>
      <c r="K69" s="3">
        <f>IF(SAN_PHAM!$F69="","",N(SAN_PHAM!K69))</f>
      </c>
      <c r="L69" s="3">
        <f>IF(F69="","",VLOOKUP(C69,THAM_SO!A:B,2,0)+IF(D69="Mall",VLOOKUP(E69,THAM_SO!D:E,2,0),0)+IF(I69="CÓ",THAM_SO!$B$10,0)+IF(J69="CÓ",THAM_SO!$B$11,0))</f>
      </c>
      <c r="M69" s="2">
        <f>IF(F69="","",F69*L69-MAX(0,F69*THAM_SO!$B$10*(I69="CÓ")-THAM_SO!$B$12))</f>
      </c>
      <c r="N69" s="3">
        <f>IF(F69="","",(F69-G69-M69-H69)/F69)</f>
      </c>
      <c r="O69" s="4">
        <f>IF(F69="","",IF(N69&lt;=0,"LỖ CƠ CẤU",1/N69))</f>
      </c>
      <c r="P69" s="4">
        <f>IF(F69="","",IF(N69&lt;=0,"LỖ CƠ CẤU",O69/(1-K69)))</f>
      </c>
      <c r="Q69" s="4">
        <f>IF(F69="","",IF(N69-THAM_SO!$B$15&lt;=0,"KHÔNG KHẢ THI",1/(N69-THAM_SO!$B$15)))</f>
      </c>
    </row>
    <row r="70">
      <c r="A70">
        <f>IF(SAN_PHAM!A70="","",SAN_PHAM!A70)</f>
      </c>
      <c r="B70">
        <f>IF(SAN_PHAM!B70="","",SAN_PHAM!B70)</f>
      </c>
      <c r="C70">
        <f>IF(SAN_PHAM!C70="","",SAN_PHAM!C70)</f>
      </c>
      <c r="D70">
        <f>IF(SAN_PHAM!D70="","",SAN_PHAM!D70)</f>
      </c>
      <c r="E70">
        <f>IF(SAN_PHAM!E70="","",SAN_PHAM!E70)</f>
      </c>
      <c r="F70" s="2">
        <f>IF(SAN_PHAM!F70="","",SAN_PHAM!F70)</f>
      </c>
      <c r="G70" s="2">
        <f>IF(SAN_PHAM!$F70="","",N(SAN_PHAM!G70))</f>
      </c>
      <c r="H70" s="2">
        <f>IF(SAN_PHAM!$F70="","",N(SAN_PHAM!H70))</f>
      </c>
      <c r="I70">
        <f>IF(SAN_PHAM!I70="","",SAN_PHAM!I70)</f>
      </c>
      <c r="J70">
        <f>IF(SAN_PHAM!J70="","",SAN_PHAM!J70)</f>
      </c>
      <c r="K70" s="3">
        <f>IF(SAN_PHAM!$F70="","",N(SAN_PHAM!K70))</f>
      </c>
      <c r="L70" s="3">
        <f>IF(F70="","",VLOOKUP(C70,THAM_SO!A:B,2,0)+IF(D70="Mall",VLOOKUP(E70,THAM_SO!D:E,2,0),0)+IF(I70="CÓ",THAM_SO!$B$10,0)+IF(J70="CÓ",THAM_SO!$B$11,0))</f>
      </c>
      <c r="M70" s="2">
        <f>IF(F70="","",F70*L70-MAX(0,F70*THAM_SO!$B$10*(I70="CÓ")-THAM_SO!$B$12))</f>
      </c>
      <c r="N70" s="3">
        <f>IF(F70="","",(F70-G70-M70-H70)/F70)</f>
      </c>
      <c r="O70" s="4">
        <f>IF(F70="","",IF(N70&lt;=0,"LỖ CƠ CẤU",1/N70))</f>
      </c>
      <c r="P70" s="4">
        <f>IF(F70="","",IF(N70&lt;=0,"LỖ CƠ CẤU",O70/(1-K70)))</f>
      </c>
      <c r="Q70" s="4">
        <f>IF(F70="","",IF(N70-THAM_SO!$B$15&lt;=0,"KHÔNG KHẢ THI",1/(N70-THAM_SO!$B$15)))</f>
      </c>
    </row>
    <row r="71">
      <c r="A71">
        <f>IF(SAN_PHAM!A71="","",SAN_PHAM!A71)</f>
      </c>
      <c r="B71">
        <f>IF(SAN_PHAM!B71="","",SAN_PHAM!B71)</f>
      </c>
      <c r="C71">
        <f>IF(SAN_PHAM!C71="","",SAN_PHAM!C71)</f>
      </c>
      <c r="D71">
        <f>IF(SAN_PHAM!D71="","",SAN_PHAM!D71)</f>
      </c>
      <c r="E71">
        <f>IF(SAN_PHAM!E71="","",SAN_PHAM!E71)</f>
      </c>
      <c r="F71" s="2">
        <f>IF(SAN_PHAM!F71="","",SAN_PHAM!F71)</f>
      </c>
      <c r="G71" s="2">
        <f>IF(SAN_PHAM!$F71="","",N(SAN_PHAM!G71))</f>
      </c>
      <c r="H71" s="2">
        <f>IF(SAN_PHAM!$F71="","",N(SAN_PHAM!H71))</f>
      </c>
      <c r="I71">
        <f>IF(SAN_PHAM!I71="","",SAN_PHAM!I71)</f>
      </c>
      <c r="J71">
        <f>IF(SAN_PHAM!J71="","",SAN_PHAM!J71)</f>
      </c>
      <c r="K71" s="3">
        <f>IF(SAN_PHAM!$F71="","",N(SAN_PHAM!K71))</f>
      </c>
      <c r="L71" s="3">
        <f>IF(F71="","",VLOOKUP(C71,THAM_SO!A:B,2,0)+IF(D71="Mall",VLOOKUP(E71,THAM_SO!D:E,2,0),0)+IF(I71="CÓ",THAM_SO!$B$10,0)+IF(J71="CÓ",THAM_SO!$B$11,0))</f>
      </c>
      <c r="M71" s="2">
        <f>IF(F71="","",F71*L71-MAX(0,F71*THAM_SO!$B$10*(I71="CÓ")-THAM_SO!$B$12))</f>
      </c>
      <c r="N71" s="3">
        <f>IF(F71="","",(F71-G71-M71-H71)/F71)</f>
      </c>
      <c r="O71" s="4">
        <f>IF(F71="","",IF(N71&lt;=0,"LỖ CƠ CẤU",1/N71))</f>
      </c>
      <c r="P71" s="4">
        <f>IF(F71="","",IF(N71&lt;=0,"LỖ CƠ CẤU",O71/(1-K71)))</f>
      </c>
      <c r="Q71" s="4">
        <f>IF(F71="","",IF(N71-THAM_SO!$B$15&lt;=0,"KHÔNG KHẢ THI",1/(N71-THAM_SO!$B$15)))</f>
      </c>
    </row>
    <row r="72">
      <c r="A72">
        <f>IF(SAN_PHAM!A72="","",SAN_PHAM!A72)</f>
      </c>
      <c r="B72">
        <f>IF(SAN_PHAM!B72="","",SAN_PHAM!B72)</f>
      </c>
      <c r="C72">
        <f>IF(SAN_PHAM!C72="","",SAN_PHAM!C72)</f>
      </c>
      <c r="D72">
        <f>IF(SAN_PHAM!D72="","",SAN_PHAM!D72)</f>
      </c>
      <c r="E72">
        <f>IF(SAN_PHAM!E72="","",SAN_PHAM!E72)</f>
      </c>
      <c r="F72" s="2">
        <f>IF(SAN_PHAM!F72="","",SAN_PHAM!F72)</f>
      </c>
      <c r="G72" s="2">
        <f>IF(SAN_PHAM!$F72="","",N(SAN_PHAM!G72))</f>
      </c>
      <c r="H72" s="2">
        <f>IF(SAN_PHAM!$F72="","",N(SAN_PHAM!H72))</f>
      </c>
      <c r="I72">
        <f>IF(SAN_PHAM!I72="","",SAN_PHAM!I72)</f>
      </c>
      <c r="J72">
        <f>IF(SAN_PHAM!J72="","",SAN_PHAM!J72)</f>
      </c>
      <c r="K72" s="3">
        <f>IF(SAN_PHAM!$F72="","",N(SAN_PHAM!K72))</f>
      </c>
      <c r="L72" s="3">
        <f>IF(F72="","",VLOOKUP(C72,THAM_SO!A:B,2,0)+IF(D72="Mall",VLOOKUP(E72,THAM_SO!D:E,2,0),0)+IF(I72="CÓ",THAM_SO!$B$10,0)+IF(J72="CÓ",THAM_SO!$B$11,0))</f>
      </c>
      <c r="M72" s="2">
        <f>IF(F72="","",F72*L72-MAX(0,F72*THAM_SO!$B$10*(I72="CÓ")-THAM_SO!$B$12))</f>
      </c>
      <c r="N72" s="3">
        <f>IF(F72="","",(F72-G72-M72-H72)/F72)</f>
      </c>
      <c r="O72" s="4">
        <f>IF(F72="","",IF(N72&lt;=0,"LỖ CƠ CẤU",1/N72))</f>
      </c>
      <c r="P72" s="4">
        <f>IF(F72="","",IF(N72&lt;=0,"LỖ CƠ CẤU",O72/(1-K72)))</f>
      </c>
      <c r="Q72" s="4">
        <f>IF(F72="","",IF(N72-THAM_SO!$B$15&lt;=0,"KHÔNG KHẢ THI",1/(N72-THAM_SO!$B$15)))</f>
      </c>
    </row>
    <row r="73">
      <c r="A73">
        <f>IF(SAN_PHAM!A73="","",SAN_PHAM!A73)</f>
      </c>
      <c r="B73">
        <f>IF(SAN_PHAM!B73="","",SAN_PHAM!B73)</f>
      </c>
      <c r="C73">
        <f>IF(SAN_PHAM!C73="","",SAN_PHAM!C73)</f>
      </c>
      <c r="D73">
        <f>IF(SAN_PHAM!D73="","",SAN_PHAM!D73)</f>
      </c>
      <c r="E73">
        <f>IF(SAN_PHAM!E73="","",SAN_PHAM!E73)</f>
      </c>
      <c r="F73" s="2">
        <f>IF(SAN_PHAM!F73="","",SAN_PHAM!F73)</f>
      </c>
      <c r="G73" s="2">
        <f>IF(SAN_PHAM!$F73="","",N(SAN_PHAM!G73))</f>
      </c>
      <c r="H73" s="2">
        <f>IF(SAN_PHAM!$F73="","",N(SAN_PHAM!H73))</f>
      </c>
      <c r="I73">
        <f>IF(SAN_PHAM!I73="","",SAN_PHAM!I73)</f>
      </c>
      <c r="J73">
        <f>IF(SAN_PHAM!J73="","",SAN_PHAM!J73)</f>
      </c>
      <c r="K73" s="3">
        <f>IF(SAN_PHAM!$F73="","",N(SAN_PHAM!K73))</f>
      </c>
      <c r="L73" s="3">
        <f>IF(F73="","",VLOOKUP(C73,THAM_SO!A:B,2,0)+IF(D73="Mall",VLOOKUP(E73,THAM_SO!D:E,2,0),0)+IF(I73="CÓ",THAM_SO!$B$10,0)+IF(J73="CÓ",THAM_SO!$B$11,0))</f>
      </c>
      <c r="M73" s="2">
        <f>IF(F73="","",F73*L73-MAX(0,F73*THAM_SO!$B$10*(I73="CÓ")-THAM_SO!$B$12))</f>
      </c>
      <c r="N73" s="3">
        <f>IF(F73="","",(F73-G73-M73-H73)/F73)</f>
      </c>
      <c r="O73" s="4">
        <f>IF(F73="","",IF(N73&lt;=0,"LỖ CƠ CẤU",1/N73))</f>
      </c>
      <c r="P73" s="4">
        <f>IF(F73="","",IF(N73&lt;=0,"LỖ CƠ CẤU",O73/(1-K73)))</f>
      </c>
      <c r="Q73" s="4">
        <f>IF(F73="","",IF(N73-THAM_SO!$B$15&lt;=0,"KHÔNG KHẢ THI",1/(N73-THAM_SO!$B$15)))</f>
      </c>
    </row>
    <row r="74">
      <c r="A74">
        <f>IF(SAN_PHAM!A74="","",SAN_PHAM!A74)</f>
      </c>
      <c r="B74">
        <f>IF(SAN_PHAM!B74="","",SAN_PHAM!B74)</f>
      </c>
      <c r="C74">
        <f>IF(SAN_PHAM!C74="","",SAN_PHAM!C74)</f>
      </c>
      <c r="D74">
        <f>IF(SAN_PHAM!D74="","",SAN_PHAM!D74)</f>
      </c>
      <c r="E74">
        <f>IF(SAN_PHAM!E74="","",SAN_PHAM!E74)</f>
      </c>
      <c r="F74" s="2">
        <f>IF(SAN_PHAM!F74="","",SAN_PHAM!F74)</f>
      </c>
      <c r="G74" s="2">
        <f>IF(SAN_PHAM!$F74="","",N(SAN_PHAM!G74))</f>
      </c>
      <c r="H74" s="2">
        <f>IF(SAN_PHAM!$F74="","",N(SAN_PHAM!H74))</f>
      </c>
      <c r="I74">
        <f>IF(SAN_PHAM!I74="","",SAN_PHAM!I74)</f>
      </c>
      <c r="J74">
        <f>IF(SAN_PHAM!J74="","",SAN_PHAM!J74)</f>
      </c>
      <c r="K74" s="3">
        <f>IF(SAN_PHAM!$F74="","",N(SAN_PHAM!K74))</f>
      </c>
      <c r="L74" s="3">
        <f>IF(F74="","",VLOOKUP(C74,THAM_SO!A:B,2,0)+IF(D74="Mall",VLOOKUP(E74,THAM_SO!D:E,2,0),0)+IF(I74="CÓ",THAM_SO!$B$10,0)+IF(J74="CÓ",THAM_SO!$B$11,0))</f>
      </c>
      <c r="M74" s="2">
        <f>IF(F74="","",F74*L74-MAX(0,F74*THAM_SO!$B$10*(I74="CÓ")-THAM_SO!$B$12))</f>
      </c>
      <c r="N74" s="3">
        <f>IF(F74="","",(F74-G74-M74-H74)/F74)</f>
      </c>
      <c r="O74" s="4">
        <f>IF(F74="","",IF(N74&lt;=0,"LỖ CƠ CẤU",1/N74))</f>
      </c>
      <c r="P74" s="4">
        <f>IF(F74="","",IF(N74&lt;=0,"LỖ CƠ CẤU",O74/(1-K74)))</f>
      </c>
      <c r="Q74" s="4">
        <f>IF(F74="","",IF(N74-THAM_SO!$B$15&lt;=0,"KHÔNG KHẢ THI",1/(N74-THAM_SO!$B$15)))</f>
      </c>
    </row>
    <row r="75">
      <c r="A75">
        <f>IF(SAN_PHAM!A75="","",SAN_PHAM!A75)</f>
      </c>
      <c r="B75">
        <f>IF(SAN_PHAM!B75="","",SAN_PHAM!B75)</f>
      </c>
      <c r="C75">
        <f>IF(SAN_PHAM!C75="","",SAN_PHAM!C75)</f>
      </c>
      <c r="D75">
        <f>IF(SAN_PHAM!D75="","",SAN_PHAM!D75)</f>
      </c>
      <c r="E75">
        <f>IF(SAN_PHAM!E75="","",SAN_PHAM!E75)</f>
      </c>
      <c r="F75" s="2">
        <f>IF(SAN_PHAM!F75="","",SAN_PHAM!F75)</f>
      </c>
      <c r="G75" s="2">
        <f>IF(SAN_PHAM!$F75="","",N(SAN_PHAM!G75))</f>
      </c>
      <c r="H75" s="2">
        <f>IF(SAN_PHAM!$F75="","",N(SAN_PHAM!H75))</f>
      </c>
      <c r="I75">
        <f>IF(SAN_PHAM!I75="","",SAN_PHAM!I75)</f>
      </c>
      <c r="J75">
        <f>IF(SAN_PHAM!J75="","",SAN_PHAM!J75)</f>
      </c>
      <c r="K75" s="3">
        <f>IF(SAN_PHAM!$F75="","",N(SAN_PHAM!K75))</f>
      </c>
      <c r="L75" s="3">
        <f>IF(F75="","",VLOOKUP(C75,THAM_SO!A:B,2,0)+IF(D75="Mall",VLOOKUP(E75,THAM_SO!D:E,2,0),0)+IF(I75="CÓ",THAM_SO!$B$10,0)+IF(J75="CÓ",THAM_SO!$B$11,0))</f>
      </c>
      <c r="M75" s="2">
        <f>IF(F75="","",F75*L75-MAX(0,F75*THAM_SO!$B$10*(I75="CÓ")-THAM_SO!$B$12))</f>
      </c>
      <c r="N75" s="3">
        <f>IF(F75="","",(F75-G75-M75-H75)/F75)</f>
      </c>
      <c r="O75" s="4">
        <f>IF(F75="","",IF(N75&lt;=0,"LỖ CƠ CẤU",1/N75))</f>
      </c>
      <c r="P75" s="4">
        <f>IF(F75="","",IF(N75&lt;=0,"LỖ CƠ CẤU",O75/(1-K75)))</f>
      </c>
      <c r="Q75" s="4">
        <f>IF(F75="","",IF(N75-THAM_SO!$B$15&lt;=0,"KHÔNG KHẢ THI",1/(N75-THAM_SO!$B$15)))</f>
      </c>
    </row>
    <row r="76">
      <c r="A76">
        <f>IF(SAN_PHAM!A76="","",SAN_PHAM!A76)</f>
      </c>
      <c r="B76">
        <f>IF(SAN_PHAM!B76="","",SAN_PHAM!B76)</f>
      </c>
      <c r="C76">
        <f>IF(SAN_PHAM!C76="","",SAN_PHAM!C76)</f>
      </c>
      <c r="D76">
        <f>IF(SAN_PHAM!D76="","",SAN_PHAM!D76)</f>
      </c>
      <c r="E76">
        <f>IF(SAN_PHAM!E76="","",SAN_PHAM!E76)</f>
      </c>
      <c r="F76" s="2">
        <f>IF(SAN_PHAM!F76="","",SAN_PHAM!F76)</f>
      </c>
      <c r="G76" s="2">
        <f>IF(SAN_PHAM!$F76="","",N(SAN_PHAM!G76))</f>
      </c>
      <c r="H76" s="2">
        <f>IF(SAN_PHAM!$F76="","",N(SAN_PHAM!H76))</f>
      </c>
      <c r="I76">
        <f>IF(SAN_PHAM!I76="","",SAN_PHAM!I76)</f>
      </c>
      <c r="J76">
        <f>IF(SAN_PHAM!J76="","",SAN_PHAM!J76)</f>
      </c>
      <c r="K76" s="3">
        <f>IF(SAN_PHAM!$F76="","",N(SAN_PHAM!K76))</f>
      </c>
      <c r="L76" s="3">
        <f>IF(F76="","",VLOOKUP(C76,THAM_SO!A:B,2,0)+IF(D76="Mall",VLOOKUP(E76,THAM_SO!D:E,2,0),0)+IF(I76="CÓ",THAM_SO!$B$10,0)+IF(J76="CÓ",THAM_SO!$B$11,0))</f>
      </c>
      <c r="M76" s="2">
        <f>IF(F76="","",F76*L76-MAX(0,F76*THAM_SO!$B$10*(I76="CÓ")-THAM_SO!$B$12))</f>
      </c>
      <c r="N76" s="3">
        <f>IF(F76="","",(F76-G76-M76-H76)/F76)</f>
      </c>
      <c r="O76" s="4">
        <f>IF(F76="","",IF(N76&lt;=0,"LỖ CƠ CẤU",1/N76))</f>
      </c>
      <c r="P76" s="4">
        <f>IF(F76="","",IF(N76&lt;=0,"LỖ CƠ CẤU",O76/(1-K76)))</f>
      </c>
      <c r="Q76" s="4">
        <f>IF(F76="","",IF(N76-THAM_SO!$B$15&lt;=0,"KHÔNG KHẢ THI",1/(N76-THAM_SO!$B$15)))</f>
      </c>
    </row>
    <row r="77">
      <c r="A77">
        <f>IF(SAN_PHAM!A77="","",SAN_PHAM!A77)</f>
      </c>
      <c r="B77">
        <f>IF(SAN_PHAM!B77="","",SAN_PHAM!B77)</f>
      </c>
      <c r="C77">
        <f>IF(SAN_PHAM!C77="","",SAN_PHAM!C77)</f>
      </c>
      <c r="D77">
        <f>IF(SAN_PHAM!D77="","",SAN_PHAM!D77)</f>
      </c>
      <c r="E77">
        <f>IF(SAN_PHAM!E77="","",SAN_PHAM!E77)</f>
      </c>
      <c r="F77" s="2">
        <f>IF(SAN_PHAM!F77="","",SAN_PHAM!F77)</f>
      </c>
      <c r="G77" s="2">
        <f>IF(SAN_PHAM!$F77="","",N(SAN_PHAM!G77))</f>
      </c>
      <c r="H77" s="2">
        <f>IF(SAN_PHAM!$F77="","",N(SAN_PHAM!H77))</f>
      </c>
      <c r="I77">
        <f>IF(SAN_PHAM!I77="","",SAN_PHAM!I77)</f>
      </c>
      <c r="J77">
        <f>IF(SAN_PHAM!J77="","",SAN_PHAM!J77)</f>
      </c>
      <c r="K77" s="3">
        <f>IF(SAN_PHAM!$F77="","",N(SAN_PHAM!K77))</f>
      </c>
      <c r="L77" s="3">
        <f>IF(F77="","",VLOOKUP(C77,THAM_SO!A:B,2,0)+IF(D77="Mall",VLOOKUP(E77,THAM_SO!D:E,2,0),0)+IF(I77="CÓ",THAM_SO!$B$10,0)+IF(J77="CÓ",THAM_SO!$B$11,0))</f>
      </c>
      <c r="M77" s="2">
        <f>IF(F77="","",F77*L77-MAX(0,F77*THAM_SO!$B$10*(I77="CÓ")-THAM_SO!$B$12))</f>
      </c>
      <c r="N77" s="3">
        <f>IF(F77="","",(F77-G77-M77-H77)/F77)</f>
      </c>
      <c r="O77" s="4">
        <f>IF(F77="","",IF(N77&lt;=0,"LỖ CƠ CẤU",1/N77))</f>
      </c>
      <c r="P77" s="4">
        <f>IF(F77="","",IF(N77&lt;=0,"LỖ CƠ CẤU",O77/(1-K77)))</f>
      </c>
      <c r="Q77" s="4">
        <f>IF(F77="","",IF(N77-THAM_SO!$B$15&lt;=0,"KHÔNG KHẢ THI",1/(N77-THAM_SO!$B$15)))</f>
      </c>
    </row>
    <row r="78">
      <c r="A78">
        <f>IF(SAN_PHAM!A78="","",SAN_PHAM!A78)</f>
      </c>
      <c r="B78">
        <f>IF(SAN_PHAM!B78="","",SAN_PHAM!B78)</f>
      </c>
      <c r="C78">
        <f>IF(SAN_PHAM!C78="","",SAN_PHAM!C78)</f>
      </c>
      <c r="D78">
        <f>IF(SAN_PHAM!D78="","",SAN_PHAM!D78)</f>
      </c>
      <c r="E78">
        <f>IF(SAN_PHAM!E78="","",SAN_PHAM!E78)</f>
      </c>
      <c r="F78" s="2">
        <f>IF(SAN_PHAM!F78="","",SAN_PHAM!F78)</f>
      </c>
      <c r="G78" s="2">
        <f>IF(SAN_PHAM!$F78="","",N(SAN_PHAM!G78))</f>
      </c>
      <c r="H78" s="2">
        <f>IF(SAN_PHAM!$F78="","",N(SAN_PHAM!H78))</f>
      </c>
      <c r="I78">
        <f>IF(SAN_PHAM!I78="","",SAN_PHAM!I78)</f>
      </c>
      <c r="J78">
        <f>IF(SAN_PHAM!J78="","",SAN_PHAM!J78)</f>
      </c>
      <c r="K78" s="3">
        <f>IF(SAN_PHAM!$F78="","",N(SAN_PHAM!K78))</f>
      </c>
      <c r="L78" s="3">
        <f>IF(F78="","",VLOOKUP(C78,THAM_SO!A:B,2,0)+IF(D78="Mall",VLOOKUP(E78,THAM_SO!D:E,2,0),0)+IF(I78="CÓ",THAM_SO!$B$10,0)+IF(J78="CÓ",THAM_SO!$B$11,0))</f>
      </c>
      <c r="M78" s="2">
        <f>IF(F78="","",F78*L78-MAX(0,F78*THAM_SO!$B$10*(I78="CÓ")-THAM_SO!$B$12))</f>
      </c>
      <c r="N78" s="3">
        <f>IF(F78="","",(F78-G78-M78-H78)/F78)</f>
      </c>
      <c r="O78" s="4">
        <f>IF(F78="","",IF(N78&lt;=0,"LỖ CƠ CẤU",1/N78))</f>
      </c>
      <c r="P78" s="4">
        <f>IF(F78="","",IF(N78&lt;=0,"LỖ CƠ CẤU",O78/(1-K78)))</f>
      </c>
      <c r="Q78" s="4">
        <f>IF(F78="","",IF(N78-THAM_SO!$B$15&lt;=0,"KHÔNG KHẢ THI",1/(N78-THAM_SO!$B$15)))</f>
      </c>
    </row>
    <row r="79">
      <c r="A79">
        <f>IF(SAN_PHAM!A79="","",SAN_PHAM!A79)</f>
      </c>
      <c r="B79">
        <f>IF(SAN_PHAM!B79="","",SAN_PHAM!B79)</f>
      </c>
      <c r="C79">
        <f>IF(SAN_PHAM!C79="","",SAN_PHAM!C79)</f>
      </c>
      <c r="D79">
        <f>IF(SAN_PHAM!D79="","",SAN_PHAM!D79)</f>
      </c>
      <c r="E79">
        <f>IF(SAN_PHAM!E79="","",SAN_PHAM!E79)</f>
      </c>
      <c r="F79" s="2">
        <f>IF(SAN_PHAM!F79="","",SAN_PHAM!F79)</f>
      </c>
      <c r="G79" s="2">
        <f>IF(SAN_PHAM!$F79="","",N(SAN_PHAM!G79))</f>
      </c>
      <c r="H79" s="2">
        <f>IF(SAN_PHAM!$F79="","",N(SAN_PHAM!H79))</f>
      </c>
      <c r="I79">
        <f>IF(SAN_PHAM!I79="","",SAN_PHAM!I79)</f>
      </c>
      <c r="J79">
        <f>IF(SAN_PHAM!J79="","",SAN_PHAM!J79)</f>
      </c>
      <c r="K79" s="3">
        <f>IF(SAN_PHAM!$F79="","",N(SAN_PHAM!K79))</f>
      </c>
      <c r="L79" s="3">
        <f>IF(F79="","",VLOOKUP(C79,THAM_SO!A:B,2,0)+IF(D79="Mall",VLOOKUP(E79,THAM_SO!D:E,2,0),0)+IF(I79="CÓ",THAM_SO!$B$10,0)+IF(J79="CÓ",THAM_SO!$B$11,0))</f>
      </c>
      <c r="M79" s="2">
        <f>IF(F79="","",F79*L79-MAX(0,F79*THAM_SO!$B$10*(I79="CÓ")-THAM_SO!$B$12))</f>
      </c>
      <c r="N79" s="3">
        <f>IF(F79="","",(F79-G79-M79-H79)/F79)</f>
      </c>
      <c r="O79" s="4">
        <f>IF(F79="","",IF(N79&lt;=0,"LỖ CƠ CẤU",1/N79))</f>
      </c>
      <c r="P79" s="4">
        <f>IF(F79="","",IF(N79&lt;=0,"LỖ CƠ CẤU",O79/(1-K79)))</f>
      </c>
      <c r="Q79" s="4">
        <f>IF(F79="","",IF(N79-THAM_SO!$B$15&lt;=0,"KHÔNG KHẢ THI",1/(N79-THAM_SO!$B$15)))</f>
      </c>
    </row>
    <row r="80">
      <c r="A80">
        <f>IF(SAN_PHAM!A80="","",SAN_PHAM!A80)</f>
      </c>
      <c r="B80">
        <f>IF(SAN_PHAM!B80="","",SAN_PHAM!B80)</f>
      </c>
      <c r="C80">
        <f>IF(SAN_PHAM!C80="","",SAN_PHAM!C80)</f>
      </c>
      <c r="D80">
        <f>IF(SAN_PHAM!D80="","",SAN_PHAM!D80)</f>
      </c>
      <c r="E80">
        <f>IF(SAN_PHAM!E80="","",SAN_PHAM!E80)</f>
      </c>
      <c r="F80" s="2">
        <f>IF(SAN_PHAM!F80="","",SAN_PHAM!F80)</f>
      </c>
      <c r="G80" s="2">
        <f>IF(SAN_PHAM!$F80="","",N(SAN_PHAM!G80))</f>
      </c>
      <c r="H80" s="2">
        <f>IF(SAN_PHAM!$F80="","",N(SAN_PHAM!H80))</f>
      </c>
      <c r="I80">
        <f>IF(SAN_PHAM!I80="","",SAN_PHAM!I80)</f>
      </c>
      <c r="J80">
        <f>IF(SAN_PHAM!J80="","",SAN_PHAM!J80)</f>
      </c>
      <c r="K80" s="3">
        <f>IF(SAN_PHAM!$F80="","",N(SAN_PHAM!K80))</f>
      </c>
      <c r="L80" s="3">
        <f>IF(F80="","",VLOOKUP(C80,THAM_SO!A:B,2,0)+IF(D80="Mall",VLOOKUP(E80,THAM_SO!D:E,2,0),0)+IF(I80="CÓ",THAM_SO!$B$10,0)+IF(J80="CÓ",THAM_SO!$B$11,0))</f>
      </c>
      <c r="M80" s="2">
        <f>IF(F80="","",F80*L80-MAX(0,F80*THAM_SO!$B$10*(I80="CÓ")-THAM_SO!$B$12))</f>
      </c>
      <c r="N80" s="3">
        <f>IF(F80="","",(F80-G80-M80-H80)/F80)</f>
      </c>
      <c r="O80" s="4">
        <f>IF(F80="","",IF(N80&lt;=0,"LỖ CƠ CẤU",1/N80))</f>
      </c>
      <c r="P80" s="4">
        <f>IF(F80="","",IF(N80&lt;=0,"LỖ CƠ CẤU",O80/(1-K80)))</f>
      </c>
      <c r="Q80" s="4">
        <f>IF(F80="","",IF(N80-THAM_SO!$B$15&lt;=0,"KHÔNG KHẢ THI",1/(N80-THAM_SO!$B$15)))</f>
      </c>
    </row>
    <row r="81">
      <c r="A81">
        <f>IF(SAN_PHAM!A81="","",SAN_PHAM!A81)</f>
      </c>
      <c r="B81">
        <f>IF(SAN_PHAM!B81="","",SAN_PHAM!B81)</f>
      </c>
      <c r="C81">
        <f>IF(SAN_PHAM!C81="","",SAN_PHAM!C81)</f>
      </c>
      <c r="D81">
        <f>IF(SAN_PHAM!D81="","",SAN_PHAM!D81)</f>
      </c>
      <c r="E81">
        <f>IF(SAN_PHAM!E81="","",SAN_PHAM!E81)</f>
      </c>
      <c r="F81" s="2">
        <f>IF(SAN_PHAM!F81="","",SAN_PHAM!F81)</f>
      </c>
      <c r="G81" s="2">
        <f>IF(SAN_PHAM!$F81="","",N(SAN_PHAM!G81))</f>
      </c>
      <c r="H81" s="2">
        <f>IF(SAN_PHAM!$F81="","",N(SAN_PHAM!H81))</f>
      </c>
      <c r="I81">
        <f>IF(SAN_PHAM!I81="","",SAN_PHAM!I81)</f>
      </c>
      <c r="J81">
        <f>IF(SAN_PHAM!J81="","",SAN_PHAM!J81)</f>
      </c>
      <c r="K81" s="3">
        <f>IF(SAN_PHAM!$F81="","",N(SAN_PHAM!K81))</f>
      </c>
      <c r="L81" s="3">
        <f>IF(F81="","",VLOOKUP(C81,THAM_SO!A:B,2,0)+IF(D81="Mall",VLOOKUP(E81,THAM_SO!D:E,2,0),0)+IF(I81="CÓ",THAM_SO!$B$10,0)+IF(J81="CÓ",THAM_SO!$B$11,0))</f>
      </c>
      <c r="M81" s="2">
        <f>IF(F81="","",F81*L81-MAX(0,F81*THAM_SO!$B$10*(I81="CÓ")-THAM_SO!$B$12))</f>
      </c>
      <c r="N81" s="3">
        <f>IF(F81="","",(F81-G81-M81-H81)/F81)</f>
      </c>
      <c r="O81" s="4">
        <f>IF(F81="","",IF(N81&lt;=0,"LỖ CƠ CẤU",1/N81))</f>
      </c>
      <c r="P81" s="4">
        <f>IF(F81="","",IF(N81&lt;=0,"LỖ CƠ CẤU",O81/(1-K81)))</f>
      </c>
      <c r="Q81" s="4">
        <f>IF(F81="","",IF(N81-THAM_SO!$B$15&lt;=0,"KHÔNG KHẢ THI",1/(N81-THAM_SO!$B$15)))</f>
      </c>
    </row>
    <row r="82">
      <c r="A82">
        <f>IF(SAN_PHAM!A82="","",SAN_PHAM!A82)</f>
      </c>
      <c r="B82">
        <f>IF(SAN_PHAM!B82="","",SAN_PHAM!B82)</f>
      </c>
      <c r="C82">
        <f>IF(SAN_PHAM!C82="","",SAN_PHAM!C82)</f>
      </c>
      <c r="D82">
        <f>IF(SAN_PHAM!D82="","",SAN_PHAM!D82)</f>
      </c>
      <c r="E82">
        <f>IF(SAN_PHAM!E82="","",SAN_PHAM!E82)</f>
      </c>
      <c r="F82" s="2">
        <f>IF(SAN_PHAM!F82="","",SAN_PHAM!F82)</f>
      </c>
      <c r="G82" s="2">
        <f>IF(SAN_PHAM!$F82="","",N(SAN_PHAM!G82))</f>
      </c>
      <c r="H82" s="2">
        <f>IF(SAN_PHAM!$F82="","",N(SAN_PHAM!H82))</f>
      </c>
      <c r="I82">
        <f>IF(SAN_PHAM!I82="","",SAN_PHAM!I82)</f>
      </c>
      <c r="J82">
        <f>IF(SAN_PHAM!J82="","",SAN_PHAM!J82)</f>
      </c>
      <c r="K82" s="3">
        <f>IF(SAN_PHAM!$F82="","",N(SAN_PHAM!K82))</f>
      </c>
      <c r="L82" s="3">
        <f>IF(F82="","",VLOOKUP(C82,THAM_SO!A:B,2,0)+IF(D82="Mall",VLOOKUP(E82,THAM_SO!D:E,2,0),0)+IF(I82="CÓ",THAM_SO!$B$10,0)+IF(J82="CÓ",THAM_SO!$B$11,0))</f>
      </c>
      <c r="M82" s="2">
        <f>IF(F82="","",F82*L82-MAX(0,F82*THAM_SO!$B$10*(I82="CÓ")-THAM_SO!$B$12))</f>
      </c>
      <c r="N82" s="3">
        <f>IF(F82="","",(F82-G82-M82-H82)/F82)</f>
      </c>
      <c r="O82" s="4">
        <f>IF(F82="","",IF(N82&lt;=0,"LỖ CƠ CẤU",1/N82))</f>
      </c>
      <c r="P82" s="4">
        <f>IF(F82="","",IF(N82&lt;=0,"LỖ CƠ CẤU",O82/(1-K82)))</f>
      </c>
      <c r="Q82" s="4">
        <f>IF(F82="","",IF(N82-THAM_SO!$B$15&lt;=0,"KHÔNG KHẢ THI",1/(N82-THAM_SO!$B$15)))</f>
      </c>
    </row>
    <row r="83">
      <c r="A83">
        <f>IF(SAN_PHAM!A83="","",SAN_PHAM!A83)</f>
      </c>
      <c r="B83">
        <f>IF(SAN_PHAM!B83="","",SAN_PHAM!B83)</f>
      </c>
      <c r="C83">
        <f>IF(SAN_PHAM!C83="","",SAN_PHAM!C83)</f>
      </c>
      <c r="D83">
        <f>IF(SAN_PHAM!D83="","",SAN_PHAM!D83)</f>
      </c>
      <c r="E83">
        <f>IF(SAN_PHAM!E83="","",SAN_PHAM!E83)</f>
      </c>
      <c r="F83" s="2">
        <f>IF(SAN_PHAM!F83="","",SAN_PHAM!F83)</f>
      </c>
      <c r="G83" s="2">
        <f>IF(SAN_PHAM!$F83="","",N(SAN_PHAM!G83))</f>
      </c>
      <c r="H83" s="2">
        <f>IF(SAN_PHAM!$F83="","",N(SAN_PHAM!H83))</f>
      </c>
      <c r="I83">
        <f>IF(SAN_PHAM!I83="","",SAN_PHAM!I83)</f>
      </c>
      <c r="J83">
        <f>IF(SAN_PHAM!J83="","",SAN_PHAM!J83)</f>
      </c>
      <c r="K83" s="3">
        <f>IF(SAN_PHAM!$F83="","",N(SAN_PHAM!K83))</f>
      </c>
      <c r="L83" s="3">
        <f>IF(F83="","",VLOOKUP(C83,THAM_SO!A:B,2,0)+IF(D83="Mall",VLOOKUP(E83,THAM_SO!D:E,2,0),0)+IF(I83="CÓ",THAM_SO!$B$10,0)+IF(J83="CÓ",THAM_SO!$B$11,0))</f>
      </c>
      <c r="M83" s="2">
        <f>IF(F83="","",F83*L83-MAX(0,F83*THAM_SO!$B$10*(I83="CÓ")-THAM_SO!$B$12))</f>
      </c>
      <c r="N83" s="3">
        <f>IF(F83="","",(F83-G83-M83-H83)/F83)</f>
      </c>
      <c r="O83" s="4">
        <f>IF(F83="","",IF(N83&lt;=0,"LỖ CƠ CẤU",1/N83))</f>
      </c>
      <c r="P83" s="4">
        <f>IF(F83="","",IF(N83&lt;=0,"LỖ CƠ CẤU",O83/(1-K83)))</f>
      </c>
      <c r="Q83" s="4">
        <f>IF(F83="","",IF(N83-THAM_SO!$B$15&lt;=0,"KHÔNG KHẢ THI",1/(N83-THAM_SO!$B$15)))</f>
      </c>
    </row>
    <row r="84">
      <c r="A84">
        <f>IF(SAN_PHAM!A84="","",SAN_PHAM!A84)</f>
      </c>
      <c r="B84">
        <f>IF(SAN_PHAM!B84="","",SAN_PHAM!B84)</f>
      </c>
      <c r="C84">
        <f>IF(SAN_PHAM!C84="","",SAN_PHAM!C84)</f>
      </c>
      <c r="D84">
        <f>IF(SAN_PHAM!D84="","",SAN_PHAM!D84)</f>
      </c>
      <c r="E84">
        <f>IF(SAN_PHAM!E84="","",SAN_PHAM!E84)</f>
      </c>
      <c r="F84" s="2">
        <f>IF(SAN_PHAM!F84="","",SAN_PHAM!F84)</f>
      </c>
      <c r="G84" s="2">
        <f>IF(SAN_PHAM!$F84="","",N(SAN_PHAM!G84))</f>
      </c>
      <c r="H84" s="2">
        <f>IF(SAN_PHAM!$F84="","",N(SAN_PHAM!H84))</f>
      </c>
      <c r="I84">
        <f>IF(SAN_PHAM!I84="","",SAN_PHAM!I84)</f>
      </c>
      <c r="J84">
        <f>IF(SAN_PHAM!J84="","",SAN_PHAM!J84)</f>
      </c>
      <c r="K84" s="3">
        <f>IF(SAN_PHAM!$F84="","",N(SAN_PHAM!K84))</f>
      </c>
      <c r="L84" s="3">
        <f>IF(F84="","",VLOOKUP(C84,THAM_SO!A:B,2,0)+IF(D84="Mall",VLOOKUP(E84,THAM_SO!D:E,2,0),0)+IF(I84="CÓ",THAM_SO!$B$10,0)+IF(J84="CÓ",THAM_SO!$B$11,0))</f>
      </c>
      <c r="M84" s="2">
        <f>IF(F84="","",F84*L84-MAX(0,F84*THAM_SO!$B$10*(I84="CÓ")-THAM_SO!$B$12))</f>
      </c>
      <c r="N84" s="3">
        <f>IF(F84="","",(F84-G84-M84-H84)/F84)</f>
      </c>
      <c r="O84" s="4">
        <f>IF(F84="","",IF(N84&lt;=0,"LỖ CƠ CẤU",1/N84))</f>
      </c>
      <c r="P84" s="4">
        <f>IF(F84="","",IF(N84&lt;=0,"LỖ CƠ CẤU",O84/(1-K84)))</f>
      </c>
      <c r="Q84" s="4">
        <f>IF(F84="","",IF(N84-THAM_SO!$B$15&lt;=0,"KHÔNG KHẢ THI",1/(N84-THAM_SO!$B$15)))</f>
      </c>
    </row>
    <row r="85">
      <c r="A85">
        <f>IF(SAN_PHAM!A85="","",SAN_PHAM!A85)</f>
      </c>
      <c r="B85">
        <f>IF(SAN_PHAM!B85="","",SAN_PHAM!B85)</f>
      </c>
      <c r="C85">
        <f>IF(SAN_PHAM!C85="","",SAN_PHAM!C85)</f>
      </c>
      <c r="D85">
        <f>IF(SAN_PHAM!D85="","",SAN_PHAM!D85)</f>
      </c>
      <c r="E85">
        <f>IF(SAN_PHAM!E85="","",SAN_PHAM!E85)</f>
      </c>
      <c r="F85" s="2">
        <f>IF(SAN_PHAM!F85="","",SAN_PHAM!F85)</f>
      </c>
      <c r="G85" s="2">
        <f>IF(SAN_PHAM!$F85="","",N(SAN_PHAM!G85))</f>
      </c>
      <c r="H85" s="2">
        <f>IF(SAN_PHAM!$F85="","",N(SAN_PHAM!H85))</f>
      </c>
      <c r="I85">
        <f>IF(SAN_PHAM!I85="","",SAN_PHAM!I85)</f>
      </c>
      <c r="J85">
        <f>IF(SAN_PHAM!J85="","",SAN_PHAM!J85)</f>
      </c>
      <c r="K85" s="3">
        <f>IF(SAN_PHAM!$F85="","",N(SAN_PHAM!K85))</f>
      </c>
      <c r="L85" s="3">
        <f>IF(F85="","",VLOOKUP(C85,THAM_SO!A:B,2,0)+IF(D85="Mall",VLOOKUP(E85,THAM_SO!D:E,2,0),0)+IF(I85="CÓ",THAM_SO!$B$10,0)+IF(J85="CÓ",THAM_SO!$B$11,0))</f>
      </c>
      <c r="M85" s="2">
        <f>IF(F85="","",F85*L85-MAX(0,F85*THAM_SO!$B$10*(I85="CÓ")-THAM_SO!$B$12))</f>
      </c>
      <c r="N85" s="3">
        <f>IF(F85="","",(F85-G85-M85-H85)/F85)</f>
      </c>
      <c r="O85" s="4">
        <f>IF(F85="","",IF(N85&lt;=0,"LỖ CƠ CẤU",1/N85))</f>
      </c>
      <c r="P85" s="4">
        <f>IF(F85="","",IF(N85&lt;=0,"LỖ CƠ CẤU",O85/(1-K85)))</f>
      </c>
      <c r="Q85" s="4">
        <f>IF(F85="","",IF(N85-THAM_SO!$B$15&lt;=0,"KHÔNG KHẢ THI",1/(N85-THAM_SO!$B$15)))</f>
      </c>
    </row>
    <row r="86">
      <c r="A86">
        <f>IF(SAN_PHAM!A86="","",SAN_PHAM!A86)</f>
      </c>
      <c r="B86">
        <f>IF(SAN_PHAM!B86="","",SAN_PHAM!B86)</f>
      </c>
      <c r="C86">
        <f>IF(SAN_PHAM!C86="","",SAN_PHAM!C86)</f>
      </c>
      <c r="D86">
        <f>IF(SAN_PHAM!D86="","",SAN_PHAM!D86)</f>
      </c>
      <c r="E86">
        <f>IF(SAN_PHAM!E86="","",SAN_PHAM!E86)</f>
      </c>
      <c r="F86" s="2">
        <f>IF(SAN_PHAM!F86="","",SAN_PHAM!F86)</f>
      </c>
      <c r="G86" s="2">
        <f>IF(SAN_PHAM!$F86="","",N(SAN_PHAM!G86))</f>
      </c>
      <c r="H86" s="2">
        <f>IF(SAN_PHAM!$F86="","",N(SAN_PHAM!H86))</f>
      </c>
      <c r="I86">
        <f>IF(SAN_PHAM!I86="","",SAN_PHAM!I86)</f>
      </c>
      <c r="J86">
        <f>IF(SAN_PHAM!J86="","",SAN_PHAM!J86)</f>
      </c>
      <c r="K86" s="3">
        <f>IF(SAN_PHAM!$F86="","",N(SAN_PHAM!K86))</f>
      </c>
      <c r="L86" s="3">
        <f>IF(F86="","",VLOOKUP(C86,THAM_SO!A:B,2,0)+IF(D86="Mall",VLOOKUP(E86,THAM_SO!D:E,2,0),0)+IF(I86="CÓ",THAM_SO!$B$10,0)+IF(J86="CÓ",THAM_SO!$B$11,0))</f>
      </c>
      <c r="M86" s="2">
        <f>IF(F86="","",F86*L86-MAX(0,F86*THAM_SO!$B$10*(I86="CÓ")-THAM_SO!$B$12))</f>
      </c>
      <c r="N86" s="3">
        <f>IF(F86="","",(F86-G86-M86-H86)/F86)</f>
      </c>
      <c r="O86" s="4">
        <f>IF(F86="","",IF(N86&lt;=0,"LỖ CƠ CẤU",1/N86))</f>
      </c>
      <c r="P86" s="4">
        <f>IF(F86="","",IF(N86&lt;=0,"LỖ CƠ CẤU",O86/(1-K86)))</f>
      </c>
      <c r="Q86" s="4">
        <f>IF(F86="","",IF(N86-THAM_SO!$B$15&lt;=0,"KHÔNG KHẢ THI",1/(N86-THAM_SO!$B$15)))</f>
      </c>
    </row>
    <row r="87">
      <c r="A87">
        <f>IF(SAN_PHAM!A87="","",SAN_PHAM!A87)</f>
      </c>
      <c r="B87">
        <f>IF(SAN_PHAM!B87="","",SAN_PHAM!B87)</f>
      </c>
      <c r="C87">
        <f>IF(SAN_PHAM!C87="","",SAN_PHAM!C87)</f>
      </c>
      <c r="D87">
        <f>IF(SAN_PHAM!D87="","",SAN_PHAM!D87)</f>
      </c>
      <c r="E87">
        <f>IF(SAN_PHAM!E87="","",SAN_PHAM!E87)</f>
      </c>
      <c r="F87" s="2">
        <f>IF(SAN_PHAM!F87="","",SAN_PHAM!F87)</f>
      </c>
      <c r="G87" s="2">
        <f>IF(SAN_PHAM!$F87="","",N(SAN_PHAM!G87))</f>
      </c>
      <c r="H87" s="2">
        <f>IF(SAN_PHAM!$F87="","",N(SAN_PHAM!H87))</f>
      </c>
      <c r="I87">
        <f>IF(SAN_PHAM!I87="","",SAN_PHAM!I87)</f>
      </c>
      <c r="J87">
        <f>IF(SAN_PHAM!J87="","",SAN_PHAM!J87)</f>
      </c>
      <c r="K87" s="3">
        <f>IF(SAN_PHAM!$F87="","",N(SAN_PHAM!K87))</f>
      </c>
      <c r="L87" s="3">
        <f>IF(F87="","",VLOOKUP(C87,THAM_SO!A:B,2,0)+IF(D87="Mall",VLOOKUP(E87,THAM_SO!D:E,2,0),0)+IF(I87="CÓ",THAM_SO!$B$10,0)+IF(J87="CÓ",THAM_SO!$B$11,0))</f>
      </c>
      <c r="M87" s="2">
        <f>IF(F87="","",F87*L87-MAX(0,F87*THAM_SO!$B$10*(I87="CÓ")-THAM_SO!$B$12))</f>
      </c>
      <c r="N87" s="3">
        <f>IF(F87="","",(F87-G87-M87-H87)/F87)</f>
      </c>
      <c r="O87" s="4">
        <f>IF(F87="","",IF(N87&lt;=0,"LỖ CƠ CẤU",1/N87))</f>
      </c>
      <c r="P87" s="4">
        <f>IF(F87="","",IF(N87&lt;=0,"LỖ CƠ CẤU",O87/(1-K87)))</f>
      </c>
      <c r="Q87" s="4">
        <f>IF(F87="","",IF(N87-THAM_SO!$B$15&lt;=0,"KHÔNG KHẢ THI",1/(N87-THAM_SO!$B$15)))</f>
      </c>
    </row>
    <row r="88">
      <c r="A88">
        <f>IF(SAN_PHAM!A88="","",SAN_PHAM!A88)</f>
      </c>
      <c r="B88">
        <f>IF(SAN_PHAM!B88="","",SAN_PHAM!B88)</f>
      </c>
      <c r="C88">
        <f>IF(SAN_PHAM!C88="","",SAN_PHAM!C88)</f>
      </c>
      <c r="D88">
        <f>IF(SAN_PHAM!D88="","",SAN_PHAM!D88)</f>
      </c>
      <c r="E88">
        <f>IF(SAN_PHAM!E88="","",SAN_PHAM!E88)</f>
      </c>
      <c r="F88" s="2">
        <f>IF(SAN_PHAM!F88="","",SAN_PHAM!F88)</f>
      </c>
      <c r="G88" s="2">
        <f>IF(SAN_PHAM!$F88="","",N(SAN_PHAM!G88))</f>
      </c>
      <c r="H88" s="2">
        <f>IF(SAN_PHAM!$F88="","",N(SAN_PHAM!H88))</f>
      </c>
      <c r="I88">
        <f>IF(SAN_PHAM!I88="","",SAN_PHAM!I88)</f>
      </c>
      <c r="J88">
        <f>IF(SAN_PHAM!J88="","",SAN_PHAM!J88)</f>
      </c>
      <c r="K88" s="3">
        <f>IF(SAN_PHAM!$F88="","",N(SAN_PHAM!K88))</f>
      </c>
      <c r="L88" s="3">
        <f>IF(F88="","",VLOOKUP(C88,THAM_SO!A:B,2,0)+IF(D88="Mall",VLOOKUP(E88,THAM_SO!D:E,2,0),0)+IF(I88="CÓ",THAM_SO!$B$10,0)+IF(J88="CÓ",THAM_SO!$B$11,0))</f>
      </c>
      <c r="M88" s="2">
        <f>IF(F88="","",F88*L88-MAX(0,F88*THAM_SO!$B$10*(I88="CÓ")-THAM_SO!$B$12))</f>
      </c>
      <c r="N88" s="3">
        <f>IF(F88="","",(F88-G88-M88-H88)/F88)</f>
      </c>
      <c r="O88" s="4">
        <f>IF(F88="","",IF(N88&lt;=0,"LỖ CƠ CẤU",1/N88))</f>
      </c>
      <c r="P88" s="4">
        <f>IF(F88="","",IF(N88&lt;=0,"LỖ CƠ CẤU",O88/(1-K88)))</f>
      </c>
      <c r="Q88" s="4">
        <f>IF(F88="","",IF(N88-THAM_SO!$B$15&lt;=0,"KHÔNG KHẢ THI",1/(N88-THAM_SO!$B$15)))</f>
      </c>
    </row>
    <row r="89">
      <c r="A89">
        <f>IF(SAN_PHAM!A89="","",SAN_PHAM!A89)</f>
      </c>
      <c r="B89">
        <f>IF(SAN_PHAM!B89="","",SAN_PHAM!B89)</f>
      </c>
      <c r="C89">
        <f>IF(SAN_PHAM!C89="","",SAN_PHAM!C89)</f>
      </c>
      <c r="D89">
        <f>IF(SAN_PHAM!D89="","",SAN_PHAM!D89)</f>
      </c>
      <c r="E89">
        <f>IF(SAN_PHAM!E89="","",SAN_PHAM!E89)</f>
      </c>
      <c r="F89" s="2">
        <f>IF(SAN_PHAM!F89="","",SAN_PHAM!F89)</f>
      </c>
      <c r="G89" s="2">
        <f>IF(SAN_PHAM!$F89="","",N(SAN_PHAM!G89))</f>
      </c>
      <c r="H89" s="2">
        <f>IF(SAN_PHAM!$F89="","",N(SAN_PHAM!H89))</f>
      </c>
      <c r="I89">
        <f>IF(SAN_PHAM!I89="","",SAN_PHAM!I89)</f>
      </c>
      <c r="J89">
        <f>IF(SAN_PHAM!J89="","",SAN_PHAM!J89)</f>
      </c>
      <c r="K89" s="3">
        <f>IF(SAN_PHAM!$F89="","",N(SAN_PHAM!K89))</f>
      </c>
      <c r="L89" s="3">
        <f>IF(F89="","",VLOOKUP(C89,THAM_SO!A:B,2,0)+IF(D89="Mall",VLOOKUP(E89,THAM_SO!D:E,2,0),0)+IF(I89="CÓ",THAM_SO!$B$10,0)+IF(J89="CÓ",THAM_SO!$B$11,0))</f>
      </c>
      <c r="M89" s="2">
        <f>IF(F89="","",F89*L89-MAX(0,F89*THAM_SO!$B$10*(I89="CÓ")-THAM_SO!$B$12))</f>
      </c>
      <c r="N89" s="3">
        <f>IF(F89="","",(F89-G89-M89-H89)/F89)</f>
      </c>
      <c r="O89" s="4">
        <f>IF(F89="","",IF(N89&lt;=0,"LỖ CƠ CẤU",1/N89))</f>
      </c>
      <c r="P89" s="4">
        <f>IF(F89="","",IF(N89&lt;=0,"LỖ CƠ CẤU",O89/(1-K89)))</f>
      </c>
      <c r="Q89" s="4">
        <f>IF(F89="","",IF(N89-THAM_SO!$B$15&lt;=0,"KHÔNG KHẢ THI",1/(N89-THAM_SO!$B$15)))</f>
      </c>
    </row>
    <row r="90">
      <c r="A90">
        <f>IF(SAN_PHAM!A90="","",SAN_PHAM!A90)</f>
      </c>
      <c r="B90">
        <f>IF(SAN_PHAM!B90="","",SAN_PHAM!B90)</f>
      </c>
      <c r="C90">
        <f>IF(SAN_PHAM!C90="","",SAN_PHAM!C90)</f>
      </c>
      <c r="D90">
        <f>IF(SAN_PHAM!D90="","",SAN_PHAM!D90)</f>
      </c>
      <c r="E90">
        <f>IF(SAN_PHAM!E90="","",SAN_PHAM!E90)</f>
      </c>
      <c r="F90" s="2">
        <f>IF(SAN_PHAM!F90="","",SAN_PHAM!F90)</f>
      </c>
      <c r="G90" s="2">
        <f>IF(SAN_PHAM!$F90="","",N(SAN_PHAM!G90))</f>
      </c>
      <c r="H90" s="2">
        <f>IF(SAN_PHAM!$F90="","",N(SAN_PHAM!H90))</f>
      </c>
      <c r="I90">
        <f>IF(SAN_PHAM!I90="","",SAN_PHAM!I90)</f>
      </c>
      <c r="J90">
        <f>IF(SAN_PHAM!J90="","",SAN_PHAM!J90)</f>
      </c>
      <c r="K90" s="3">
        <f>IF(SAN_PHAM!$F90="","",N(SAN_PHAM!K90))</f>
      </c>
      <c r="L90" s="3">
        <f>IF(F90="","",VLOOKUP(C90,THAM_SO!A:B,2,0)+IF(D90="Mall",VLOOKUP(E90,THAM_SO!D:E,2,0),0)+IF(I90="CÓ",THAM_SO!$B$10,0)+IF(J90="CÓ",THAM_SO!$B$11,0))</f>
      </c>
      <c r="M90" s="2">
        <f>IF(F90="","",F90*L90-MAX(0,F90*THAM_SO!$B$10*(I90="CÓ")-THAM_SO!$B$12))</f>
      </c>
      <c r="N90" s="3">
        <f>IF(F90="","",(F90-G90-M90-H90)/F90)</f>
      </c>
      <c r="O90" s="4">
        <f>IF(F90="","",IF(N90&lt;=0,"LỖ CƠ CẤU",1/N90))</f>
      </c>
      <c r="P90" s="4">
        <f>IF(F90="","",IF(N90&lt;=0,"LỖ CƠ CẤU",O90/(1-K90)))</f>
      </c>
      <c r="Q90" s="4">
        <f>IF(F90="","",IF(N90-THAM_SO!$B$15&lt;=0,"KHÔNG KHẢ THI",1/(N90-THAM_SO!$B$15)))</f>
      </c>
    </row>
    <row r="91">
      <c r="A91">
        <f>IF(SAN_PHAM!A91="","",SAN_PHAM!A91)</f>
      </c>
      <c r="B91">
        <f>IF(SAN_PHAM!B91="","",SAN_PHAM!B91)</f>
      </c>
      <c r="C91">
        <f>IF(SAN_PHAM!C91="","",SAN_PHAM!C91)</f>
      </c>
      <c r="D91">
        <f>IF(SAN_PHAM!D91="","",SAN_PHAM!D91)</f>
      </c>
      <c r="E91">
        <f>IF(SAN_PHAM!E91="","",SAN_PHAM!E91)</f>
      </c>
      <c r="F91" s="2">
        <f>IF(SAN_PHAM!F91="","",SAN_PHAM!F91)</f>
      </c>
      <c r="G91" s="2">
        <f>IF(SAN_PHAM!$F91="","",N(SAN_PHAM!G91))</f>
      </c>
      <c r="H91" s="2">
        <f>IF(SAN_PHAM!$F91="","",N(SAN_PHAM!H91))</f>
      </c>
      <c r="I91">
        <f>IF(SAN_PHAM!I91="","",SAN_PHAM!I91)</f>
      </c>
      <c r="J91">
        <f>IF(SAN_PHAM!J91="","",SAN_PHAM!J91)</f>
      </c>
      <c r="K91" s="3">
        <f>IF(SAN_PHAM!$F91="","",N(SAN_PHAM!K91))</f>
      </c>
      <c r="L91" s="3">
        <f>IF(F91="","",VLOOKUP(C91,THAM_SO!A:B,2,0)+IF(D91="Mall",VLOOKUP(E91,THAM_SO!D:E,2,0),0)+IF(I91="CÓ",THAM_SO!$B$10,0)+IF(J91="CÓ",THAM_SO!$B$11,0))</f>
      </c>
      <c r="M91" s="2">
        <f>IF(F91="","",F91*L91-MAX(0,F91*THAM_SO!$B$10*(I91="CÓ")-THAM_SO!$B$12))</f>
      </c>
      <c r="N91" s="3">
        <f>IF(F91="","",(F91-G91-M91-H91)/F91)</f>
      </c>
      <c r="O91" s="4">
        <f>IF(F91="","",IF(N91&lt;=0,"LỖ CƠ CẤU",1/N91))</f>
      </c>
      <c r="P91" s="4">
        <f>IF(F91="","",IF(N91&lt;=0,"LỖ CƠ CẤU",O91/(1-K91)))</f>
      </c>
      <c r="Q91" s="4">
        <f>IF(F91="","",IF(N91-THAM_SO!$B$15&lt;=0,"KHÔNG KHẢ THI",1/(N91-THAM_SO!$B$15)))</f>
      </c>
    </row>
    <row r="92">
      <c r="A92">
        <f>IF(SAN_PHAM!A92="","",SAN_PHAM!A92)</f>
      </c>
      <c r="B92">
        <f>IF(SAN_PHAM!B92="","",SAN_PHAM!B92)</f>
      </c>
      <c r="C92">
        <f>IF(SAN_PHAM!C92="","",SAN_PHAM!C92)</f>
      </c>
      <c r="D92">
        <f>IF(SAN_PHAM!D92="","",SAN_PHAM!D92)</f>
      </c>
      <c r="E92">
        <f>IF(SAN_PHAM!E92="","",SAN_PHAM!E92)</f>
      </c>
      <c r="F92" s="2">
        <f>IF(SAN_PHAM!F92="","",SAN_PHAM!F92)</f>
      </c>
      <c r="G92" s="2">
        <f>IF(SAN_PHAM!$F92="","",N(SAN_PHAM!G92))</f>
      </c>
      <c r="H92" s="2">
        <f>IF(SAN_PHAM!$F92="","",N(SAN_PHAM!H92))</f>
      </c>
      <c r="I92">
        <f>IF(SAN_PHAM!I92="","",SAN_PHAM!I92)</f>
      </c>
      <c r="J92">
        <f>IF(SAN_PHAM!J92="","",SAN_PHAM!J92)</f>
      </c>
      <c r="K92" s="3">
        <f>IF(SAN_PHAM!$F92="","",N(SAN_PHAM!K92))</f>
      </c>
      <c r="L92" s="3">
        <f>IF(F92="","",VLOOKUP(C92,THAM_SO!A:B,2,0)+IF(D92="Mall",VLOOKUP(E92,THAM_SO!D:E,2,0),0)+IF(I92="CÓ",THAM_SO!$B$10,0)+IF(J92="CÓ",THAM_SO!$B$11,0))</f>
      </c>
      <c r="M92" s="2">
        <f>IF(F92="","",F92*L92-MAX(0,F92*THAM_SO!$B$10*(I92="CÓ")-THAM_SO!$B$12))</f>
      </c>
      <c r="N92" s="3">
        <f>IF(F92="","",(F92-G92-M92-H92)/F92)</f>
      </c>
      <c r="O92" s="4">
        <f>IF(F92="","",IF(N92&lt;=0,"LỖ CƠ CẤU",1/N92))</f>
      </c>
      <c r="P92" s="4">
        <f>IF(F92="","",IF(N92&lt;=0,"LỖ CƠ CẤU",O92/(1-K92)))</f>
      </c>
      <c r="Q92" s="4">
        <f>IF(F92="","",IF(N92-THAM_SO!$B$15&lt;=0,"KHÔNG KHẢ THI",1/(N92-THAM_SO!$B$15)))</f>
      </c>
    </row>
    <row r="93">
      <c r="A93">
        <f>IF(SAN_PHAM!A93="","",SAN_PHAM!A93)</f>
      </c>
      <c r="B93">
        <f>IF(SAN_PHAM!B93="","",SAN_PHAM!B93)</f>
      </c>
      <c r="C93">
        <f>IF(SAN_PHAM!C93="","",SAN_PHAM!C93)</f>
      </c>
      <c r="D93">
        <f>IF(SAN_PHAM!D93="","",SAN_PHAM!D93)</f>
      </c>
      <c r="E93">
        <f>IF(SAN_PHAM!E93="","",SAN_PHAM!E93)</f>
      </c>
      <c r="F93" s="2">
        <f>IF(SAN_PHAM!F93="","",SAN_PHAM!F93)</f>
      </c>
      <c r="G93" s="2">
        <f>IF(SAN_PHAM!$F93="","",N(SAN_PHAM!G93))</f>
      </c>
      <c r="H93" s="2">
        <f>IF(SAN_PHAM!$F93="","",N(SAN_PHAM!H93))</f>
      </c>
      <c r="I93">
        <f>IF(SAN_PHAM!I93="","",SAN_PHAM!I93)</f>
      </c>
      <c r="J93">
        <f>IF(SAN_PHAM!J93="","",SAN_PHAM!J93)</f>
      </c>
      <c r="K93" s="3">
        <f>IF(SAN_PHAM!$F93="","",N(SAN_PHAM!K93))</f>
      </c>
      <c r="L93" s="3">
        <f>IF(F93="","",VLOOKUP(C93,THAM_SO!A:B,2,0)+IF(D93="Mall",VLOOKUP(E93,THAM_SO!D:E,2,0),0)+IF(I93="CÓ",THAM_SO!$B$10,0)+IF(J93="CÓ",THAM_SO!$B$11,0))</f>
      </c>
      <c r="M93" s="2">
        <f>IF(F93="","",F93*L93-MAX(0,F93*THAM_SO!$B$10*(I93="CÓ")-THAM_SO!$B$12))</f>
      </c>
      <c r="N93" s="3">
        <f>IF(F93="","",(F93-G93-M93-H93)/F93)</f>
      </c>
      <c r="O93" s="4">
        <f>IF(F93="","",IF(N93&lt;=0,"LỖ CƠ CẤU",1/N93))</f>
      </c>
      <c r="P93" s="4">
        <f>IF(F93="","",IF(N93&lt;=0,"LỖ CƠ CẤU",O93/(1-K93)))</f>
      </c>
      <c r="Q93" s="4">
        <f>IF(F93="","",IF(N93-THAM_SO!$B$15&lt;=0,"KHÔNG KHẢ THI",1/(N93-THAM_SO!$B$15)))</f>
      </c>
    </row>
    <row r="94">
      <c r="A94">
        <f>IF(SAN_PHAM!A94="","",SAN_PHAM!A94)</f>
      </c>
      <c r="B94">
        <f>IF(SAN_PHAM!B94="","",SAN_PHAM!B94)</f>
      </c>
      <c r="C94">
        <f>IF(SAN_PHAM!C94="","",SAN_PHAM!C94)</f>
      </c>
      <c r="D94">
        <f>IF(SAN_PHAM!D94="","",SAN_PHAM!D94)</f>
      </c>
      <c r="E94">
        <f>IF(SAN_PHAM!E94="","",SAN_PHAM!E94)</f>
      </c>
      <c r="F94" s="2">
        <f>IF(SAN_PHAM!F94="","",SAN_PHAM!F94)</f>
      </c>
      <c r="G94" s="2">
        <f>IF(SAN_PHAM!$F94="","",N(SAN_PHAM!G94))</f>
      </c>
      <c r="H94" s="2">
        <f>IF(SAN_PHAM!$F94="","",N(SAN_PHAM!H94))</f>
      </c>
      <c r="I94">
        <f>IF(SAN_PHAM!I94="","",SAN_PHAM!I94)</f>
      </c>
      <c r="J94">
        <f>IF(SAN_PHAM!J94="","",SAN_PHAM!J94)</f>
      </c>
      <c r="K94" s="3">
        <f>IF(SAN_PHAM!$F94="","",N(SAN_PHAM!K94))</f>
      </c>
      <c r="L94" s="3">
        <f>IF(F94="","",VLOOKUP(C94,THAM_SO!A:B,2,0)+IF(D94="Mall",VLOOKUP(E94,THAM_SO!D:E,2,0),0)+IF(I94="CÓ",THAM_SO!$B$10,0)+IF(J94="CÓ",THAM_SO!$B$11,0))</f>
      </c>
      <c r="M94" s="2">
        <f>IF(F94="","",F94*L94-MAX(0,F94*THAM_SO!$B$10*(I94="CÓ")-THAM_SO!$B$12))</f>
      </c>
      <c r="N94" s="3">
        <f>IF(F94="","",(F94-G94-M94-H94)/F94)</f>
      </c>
      <c r="O94" s="4">
        <f>IF(F94="","",IF(N94&lt;=0,"LỖ CƠ CẤU",1/N94))</f>
      </c>
      <c r="P94" s="4">
        <f>IF(F94="","",IF(N94&lt;=0,"LỖ CƠ CẤU",O94/(1-K94)))</f>
      </c>
      <c r="Q94" s="4">
        <f>IF(F94="","",IF(N94-THAM_SO!$B$15&lt;=0,"KHÔNG KHẢ THI",1/(N94-THAM_SO!$B$15)))</f>
      </c>
    </row>
    <row r="95">
      <c r="A95">
        <f>IF(SAN_PHAM!A95="","",SAN_PHAM!A95)</f>
      </c>
      <c r="B95">
        <f>IF(SAN_PHAM!B95="","",SAN_PHAM!B95)</f>
      </c>
      <c r="C95">
        <f>IF(SAN_PHAM!C95="","",SAN_PHAM!C95)</f>
      </c>
      <c r="D95">
        <f>IF(SAN_PHAM!D95="","",SAN_PHAM!D95)</f>
      </c>
      <c r="E95">
        <f>IF(SAN_PHAM!E95="","",SAN_PHAM!E95)</f>
      </c>
      <c r="F95" s="2">
        <f>IF(SAN_PHAM!F95="","",SAN_PHAM!F95)</f>
      </c>
      <c r="G95" s="2">
        <f>IF(SAN_PHAM!$F95="","",N(SAN_PHAM!G95))</f>
      </c>
      <c r="H95" s="2">
        <f>IF(SAN_PHAM!$F95="","",N(SAN_PHAM!H95))</f>
      </c>
      <c r="I95">
        <f>IF(SAN_PHAM!I95="","",SAN_PHAM!I95)</f>
      </c>
      <c r="J95">
        <f>IF(SAN_PHAM!J95="","",SAN_PHAM!J95)</f>
      </c>
      <c r="K95" s="3">
        <f>IF(SAN_PHAM!$F95="","",N(SAN_PHAM!K95))</f>
      </c>
      <c r="L95" s="3">
        <f>IF(F95="","",VLOOKUP(C95,THAM_SO!A:B,2,0)+IF(D95="Mall",VLOOKUP(E95,THAM_SO!D:E,2,0),0)+IF(I95="CÓ",THAM_SO!$B$10,0)+IF(J95="CÓ",THAM_SO!$B$11,0))</f>
      </c>
      <c r="M95" s="2">
        <f>IF(F95="","",F95*L95-MAX(0,F95*THAM_SO!$B$10*(I95="CÓ")-THAM_SO!$B$12))</f>
      </c>
      <c r="N95" s="3">
        <f>IF(F95="","",(F95-G95-M95-H95)/F95)</f>
      </c>
      <c r="O95" s="4">
        <f>IF(F95="","",IF(N95&lt;=0,"LỖ CƠ CẤU",1/N95))</f>
      </c>
      <c r="P95" s="4">
        <f>IF(F95="","",IF(N95&lt;=0,"LỖ CƠ CẤU",O95/(1-K95)))</f>
      </c>
      <c r="Q95" s="4">
        <f>IF(F95="","",IF(N95-THAM_SO!$B$15&lt;=0,"KHÔNG KHẢ THI",1/(N95-THAM_SO!$B$15)))</f>
      </c>
    </row>
    <row r="96">
      <c r="A96">
        <f>IF(SAN_PHAM!A96="","",SAN_PHAM!A96)</f>
      </c>
      <c r="B96">
        <f>IF(SAN_PHAM!B96="","",SAN_PHAM!B96)</f>
      </c>
      <c r="C96">
        <f>IF(SAN_PHAM!C96="","",SAN_PHAM!C96)</f>
      </c>
      <c r="D96">
        <f>IF(SAN_PHAM!D96="","",SAN_PHAM!D96)</f>
      </c>
      <c r="E96">
        <f>IF(SAN_PHAM!E96="","",SAN_PHAM!E96)</f>
      </c>
      <c r="F96" s="2">
        <f>IF(SAN_PHAM!F96="","",SAN_PHAM!F96)</f>
      </c>
      <c r="G96" s="2">
        <f>IF(SAN_PHAM!$F96="","",N(SAN_PHAM!G96))</f>
      </c>
      <c r="H96" s="2">
        <f>IF(SAN_PHAM!$F96="","",N(SAN_PHAM!H96))</f>
      </c>
      <c r="I96">
        <f>IF(SAN_PHAM!I96="","",SAN_PHAM!I96)</f>
      </c>
      <c r="J96">
        <f>IF(SAN_PHAM!J96="","",SAN_PHAM!J96)</f>
      </c>
      <c r="K96" s="3">
        <f>IF(SAN_PHAM!$F96="","",N(SAN_PHAM!K96))</f>
      </c>
      <c r="L96" s="3">
        <f>IF(F96="","",VLOOKUP(C96,THAM_SO!A:B,2,0)+IF(D96="Mall",VLOOKUP(E96,THAM_SO!D:E,2,0),0)+IF(I96="CÓ",THAM_SO!$B$10,0)+IF(J96="CÓ",THAM_SO!$B$11,0))</f>
      </c>
      <c r="M96" s="2">
        <f>IF(F96="","",F96*L96-MAX(0,F96*THAM_SO!$B$10*(I96="CÓ")-THAM_SO!$B$12))</f>
      </c>
      <c r="N96" s="3">
        <f>IF(F96="","",(F96-G96-M96-H96)/F96)</f>
      </c>
      <c r="O96" s="4">
        <f>IF(F96="","",IF(N96&lt;=0,"LỖ CƠ CẤU",1/N96))</f>
      </c>
      <c r="P96" s="4">
        <f>IF(F96="","",IF(N96&lt;=0,"LỖ CƠ CẤU",O96/(1-K96)))</f>
      </c>
      <c r="Q96" s="4">
        <f>IF(F96="","",IF(N96-THAM_SO!$B$15&lt;=0,"KHÔNG KHẢ THI",1/(N96-THAM_SO!$B$15)))</f>
      </c>
    </row>
    <row r="97">
      <c r="A97">
        <f>IF(SAN_PHAM!A97="","",SAN_PHAM!A97)</f>
      </c>
      <c r="B97">
        <f>IF(SAN_PHAM!B97="","",SAN_PHAM!B97)</f>
      </c>
      <c r="C97">
        <f>IF(SAN_PHAM!C97="","",SAN_PHAM!C97)</f>
      </c>
      <c r="D97">
        <f>IF(SAN_PHAM!D97="","",SAN_PHAM!D97)</f>
      </c>
      <c r="E97">
        <f>IF(SAN_PHAM!E97="","",SAN_PHAM!E97)</f>
      </c>
      <c r="F97" s="2">
        <f>IF(SAN_PHAM!F97="","",SAN_PHAM!F97)</f>
      </c>
      <c r="G97" s="2">
        <f>IF(SAN_PHAM!$F97="","",N(SAN_PHAM!G97))</f>
      </c>
      <c r="H97" s="2">
        <f>IF(SAN_PHAM!$F97="","",N(SAN_PHAM!H97))</f>
      </c>
      <c r="I97">
        <f>IF(SAN_PHAM!I97="","",SAN_PHAM!I97)</f>
      </c>
      <c r="J97">
        <f>IF(SAN_PHAM!J97="","",SAN_PHAM!J97)</f>
      </c>
      <c r="K97" s="3">
        <f>IF(SAN_PHAM!$F97="","",N(SAN_PHAM!K97))</f>
      </c>
      <c r="L97" s="3">
        <f>IF(F97="","",VLOOKUP(C97,THAM_SO!A:B,2,0)+IF(D97="Mall",VLOOKUP(E97,THAM_SO!D:E,2,0),0)+IF(I97="CÓ",THAM_SO!$B$10,0)+IF(J97="CÓ",THAM_SO!$B$11,0))</f>
      </c>
      <c r="M97" s="2">
        <f>IF(F97="","",F97*L97-MAX(0,F97*THAM_SO!$B$10*(I97="CÓ")-THAM_SO!$B$12))</f>
      </c>
      <c r="N97" s="3">
        <f>IF(F97="","",(F97-G97-M97-H97)/F97)</f>
      </c>
      <c r="O97" s="4">
        <f>IF(F97="","",IF(N97&lt;=0,"LỖ CƠ CẤU",1/N97))</f>
      </c>
      <c r="P97" s="4">
        <f>IF(F97="","",IF(N97&lt;=0,"LỖ CƠ CẤU",O97/(1-K97)))</f>
      </c>
      <c r="Q97" s="4">
        <f>IF(F97="","",IF(N97-THAM_SO!$B$15&lt;=0,"KHÔNG KHẢ THI",1/(N97-THAM_SO!$B$15)))</f>
      </c>
    </row>
    <row r="98">
      <c r="A98">
        <f>IF(SAN_PHAM!A98="","",SAN_PHAM!A98)</f>
      </c>
      <c r="B98">
        <f>IF(SAN_PHAM!B98="","",SAN_PHAM!B98)</f>
      </c>
      <c r="C98">
        <f>IF(SAN_PHAM!C98="","",SAN_PHAM!C98)</f>
      </c>
      <c r="D98">
        <f>IF(SAN_PHAM!D98="","",SAN_PHAM!D98)</f>
      </c>
      <c r="E98">
        <f>IF(SAN_PHAM!E98="","",SAN_PHAM!E98)</f>
      </c>
      <c r="F98" s="2">
        <f>IF(SAN_PHAM!F98="","",SAN_PHAM!F98)</f>
      </c>
      <c r="G98" s="2">
        <f>IF(SAN_PHAM!$F98="","",N(SAN_PHAM!G98))</f>
      </c>
      <c r="H98" s="2">
        <f>IF(SAN_PHAM!$F98="","",N(SAN_PHAM!H98))</f>
      </c>
      <c r="I98">
        <f>IF(SAN_PHAM!I98="","",SAN_PHAM!I98)</f>
      </c>
      <c r="J98">
        <f>IF(SAN_PHAM!J98="","",SAN_PHAM!J98)</f>
      </c>
      <c r="K98" s="3">
        <f>IF(SAN_PHAM!$F98="","",N(SAN_PHAM!K98))</f>
      </c>
      <c r="L98" s="3">
        <f>IF(F98="","",VLOOKUP(C98,THAM_SO!A:B,2,0)+IF(D98="Mall",VLOOKUP(E98,THAM_SO!D:E,2,0),0)+IF(I98="CÓ",THAM_SO!$B$10,0)+IF(J98="CÓ",THAM_SO!$B$11,0))</f>
      </c>
      <c r="M98" s="2">
        <f>IF(F98="","",F98*L98-MAX(0,F98*THAM_SO!$B$10*(I98="CÓ")-THAM_SO!$B$12))</f>
      </c>
      <c r="N98" s="3">
        <f>IF(F98="","",(F98-G98-M98-H98)/F98)</f>
      </c>
      <c r="O98" s="4">
        <f>IF(F98="","",IF(N98&lt;=0,"LỖ CƠ CẤU",1/N98))</f>
      </c>
      <c r="P98" s="4">
        <f>IF(F98="","",IF(N98&lt;=0,"LỖ CƠ CẤU",O98/(1-K98)))</f>
      </c>
      <c r="Q98" s="4">
        <f>IF(F98="","",IF(N98-THAM_SO!$B$15&lt;=0,"KHÔNG KHẢ THI",1/(N98-THAM_SO!$B$15)))</f>
      </c>
    </row>
    <row r="99">
      <c r="A99">
        <f>IF(SAN_PHAM!A99="","",SAN_PHAM!A99)</f>
      </c>
      <c r="B99">
        <f>IF(SAN_PHAM!B99="","",SAN_PHAM!B99)</f>
      </c>
      <c r="C99">
        <f>IF(SAN_PHAM!C99="","",SAN_PHAM!C99)</f>
      </c>
      <c r="D99">
        <f>IF(SAN_PHAM!D99="","",SAN_PHAM!D99)</f>
      </c>
      <c r="E99">
        <f>IF(SAN_PHAM!E99="","",SAN_PHAM!E99)</f>
      </c>
      <c r="F99" s="2">
        <f>IF(SAN_PHAM!F99="","",SAN_PHAM!F99)</f>
      </c>
      <c r="G99" s="2">
        <f>IF(SAN_PHAM!$F99="","",N(SAN_PHAM!G99))</f>
      </c>
      <c r="H99" s="2">
        <f>IF(SAN_PHAM!$F99="","",N(SAN_PHAM!H99))</f>
      </c>
      <c r="I99">
        <f>IF(SAN_PHAM!I99="","",SAN_PHAM!I99)</f>
      </c>
      <c r="J99">
        <f>IF(SAN_PHAM!J99="","",SAN_PHAM!J99)</f>
      </c>
      <c r="K99" s="3">
        <f>IF(SAN_PHAM!$F99="","",N(SAN_PHAM!K99))</f>
      </c>
      <c r="L99" s="3">
        <f>IF(F99="","",VLOOKUP(C99,THAM_SO!A:B,2,0)+IF(D99="Mall",VLOOKUP(E99,THAM_SO!D:E,2,0),0)+IF(I99="CÓ",THAM_SO!$B$10,0)+IF(J99="CÓ",THAM_SO!$B$11,0))</f>
      </c>
      <c r="M99" s="2">
        <f>IF(F99="","",F99*L99-MAX(0,F99*THAM_SO!$B$10*(I99="CÓ")-THAM_SO!$B$12))</f>
      </c>
      <c r="N99" s="3">
        <f>IF(F99="","",(F99-G99-M99-H99)/F99)</f>
      </c>
      <c r="O99" s="4">
        <f>IF(F99="","",IF(N99&lt;=0,"LỖ CƠ CẤU",1/N99))</f>
      </c>
      <c r="P99" s="4">
        <f>IF(F99="","",IF(N99&lt;=0,"LỖ CƠ CẤU",O99/(1-K99)))</f>
      </c>
      <c r="Q99" s="4">
        <f>IF(F99="","",IF(N99-THAM_SO!$B$15&lt;=0,"KHÔNG KHẢ THI",1/(N99-THAM_SO!$B$15)))</f>
      </c>
    </row>
    <row r="100">
      <c r="A100">
        <f>IF(SAN_PHAM!A100="","",SAN_PHAM!A100)</f>
      </c>
      <c r="B100">
        <f>IF(SAN_PHAM!B100="","",SAN_PHAM!B100)</f>
      </c>
      <c r="C100">
        <f>IF(SAN_PHAM!C100="","",SAN_PHAM!C100)</f>
      </c>
      <c r="D100">
        <f>IF(SAN_PHAM!D100="","",SAN_PHAM!D100)</f>
      </c>
      <c r="E100">
        <f>IF(SAN_PHAM!E100="","",SAN_PHAM!E100)</f>
      </c>
      <c r="F100" s="2">
        <f>IF(SAN_PHAM!F100="","",SAN_PHAM!F100)</f>
      </c>
      <c r="G100" s="2">
        <f>IF(SAN_PHAM!$F100="","",N(SAN_PHAM!G100))</f>
      </c>
      <c r="H100" s="2">
        <f>IF(SAN_PHAM!$F100="","",N(SAN_PHAM!H100))</f>
      </c>
      <c r="I100">
        <f>IF(SAN_PHAM!I100="","",SAN_PHAM!I100)</f>
      </c>
      <c r="J100">
        <f>IF(SAN_PHAM!J100="","",SAN_PHAM!J100)</f>
      </c>
      <c r="K100" s="3">
        <f>IF(SAN_PHAM!$F100="","",N(SAN_PHAM!K100))</f>
      </c>
      <c r="L100" s="3">
        <f>IF(F100="","",VLOOKUP(C100,THAM_SO!A:B,2,0)+IF(D100="Mall",VLOOKUP(E100,THAM_SO!D:E,2,0),0)+IF(I100="CÓ",THAM_SO!$B$10,0)+IF(J100="CÓ",THAM_SO!$B$11,0))</f>
      </c>
      <c r="M100" s="2">
        <f>IF(F100="","",F100*L100-MAX(0,F100*THAM_SO!$B$10*(I100="CÓ")-THAM_SO!$B$12))</f>
      </c>
      <c r="N100" s="3">
        <f>IF(F100="","",(F100-G100-M100-H100)/F100)</f>
      </c>
      <c r="O100" s="4">
        <f>IF(F100="","",IF(N100&lt;=0,"LỖ CƠ CẤU",1/N100))</f>
      </c>
      <c r="P100" s="4">
        <f>IF(F100="","",IF(N100&lt;=0,"LỖ CƠ CẤU",O100/(1-K100)))</f>
      </c>
      <c r="Q100" s="4">
        <f>IF(F100="","",IF(N100-THAM_SO!$B$15&lt;=0,"KHÔNG KHẢ THI",1/(N100-THAM_SO!$B$15)))</f>
      </c>
    </row>
    <row r="101">
      <c r="A101">
        <f>IF(SAN_PHAM!A101="","",SAN_PHAM!A101)</f>
      </c>
      <c r="B101">
        <f>IF(SAN_PHAM!B101="","",SAN_PHAM!B101)</f>
      </c>
      <c r="C101">
        <f>IF(SAN_PHAM!C101="","",SAN_PHAM!C101)</f>
      </c>
      <c r="D101">
        <f>IF(SAN_PHAM!D101="","",SAN_PHAM!D101)</f>
      </c>
      <c r="E101">
        <f>IF(SAN_PHAM!E101="","",SAN_PHAM!E101)</f>
      </c>
      <c r="F101" s="2">
        <f>IF(SAN_PHAM!F101="","",SAN_PHAM!F101)</f>
      </c>
      <c r="G101" s="2">
        <f>IF(SAN_PHAM!$F101="","",N(SAN_PHAM!G101))</f>
      </c>
      <c r="H101" s="2">
        <f>IF(SAN_PHAM!$F101="","",N(SAN_PHAM!H101))</f>
      </c>
      <c r="I101">
        <f>IF(SAN_PHAM!I101="","",SAN_PHAM!I101)</f>
      </c>
      <c r="J101">
        <f>IF(SAN_PHAM!J101="","",SAN_PHAM!J101)</f>
      </c>
      <c r="K101" s="3">
        <f>IF(SAN_PHAM!$F101="","",N(SAN_PHAM!K101))</f>
      </c>
      <c r="L101" s="3">
        <f>IF(F101="","",VLOOKUP(C101,THAM_SO!A:B,2,0)+IF(D101="Mall",VLOOKUP(E101,THAM_SO!D:E,2,0),0)+IF(I101="CÓ",THAM_SO!$B$10,0)+IF(J101="CÓ",THAM_SO!$B$11,0))</f>
      </c>
      <c r="M101" s="2">
        <f>IF(F101="","",F101*L101-MAX(0,F101*THAM_SO!$B$10*(I101="CÓ")-THAM_SO!$B$12))</f>
      </c>
      <c r="N101" s="3">
        <f>IF(F101="","",(F101-G101-M101-H101)/F101)</f>
      </c>
      <c r="O101" s="4">
        <f>IF(F101="","",IF(N101&lt;=0,"LỖ CƠ CẤU",1/N101))</f>
      </c>
      <c r="P101" s="4">
        <f>IF(F101="","",IF(N101&lt;=0,"LỖ CƠ CẤU",O101/(1-K101)))</f>
      </c>
      <c r="Q101" s="4">
        <f>IF(F101="","",IF(N101-THAM_SO!$B$15&lt;=0,"KHÔNG KHẢ THI",1/(N101-THAM_SO!$B$15)))</f>
      </c>
    </row>
    <row r="102">
      <c r="A102">
        <f>IF(SAN_PHAM!A102="","",SAN_PHAM!A102)</f>
      </c>
      <c r="B102">
        <f>IF(SAN_PHAM!B102="","",SAN_PHAM!B102)</f>
      </c>
      <c r="C102">
        <f>IF(SAN_PHAM!C102="","",SAN_PHAM!C102)</f>
      </c>
      <c r="D102">
        <f>IF(SAN_PHAM!D102="","",SAN_PHAM!D102)</f>
      </c>
      <c r="E102">
        <f>IF(SAN_PHAM!E102="","",SAN_PHAM!E102)</f>
      </c>
      <c r="F102" s="2">
        <f>IF(SAN_PHAM!F102="","",SAN_PHAM!F102)</f>
      </c>
      <c r="G102" s="2">
        <f>IF(SAN_PHAM!$F102="","",N(SAN_PHAM!G102))</f>
      </c>
      <c r="H102" s="2">
        <f>IF(SAN_PHAM!$F102="","",N(SAN_PHAM!H102))</f>
      </c>
      <c r="I102">
        <f>IF(SAN_PHAM!I102="","",SAN_PHAM!I102)</f>
      </c>
      <c r="J102">
        <f>IF(SAN_PHAM!J102="","",SAN_PHAM!J102)</f>
      </c>
      <c r="K102" s="3">
        <f>IF(SAN_PHAM!$F102="","",N(SAN_PHAM!K102))</f>
      </c>
      <c r="L102" s="3">
        <f>IF(F102="","",VLOOKUP(C102,THAM_SO!A:B,2,0)+IF(D102="Mall",VLOOKUP(E102,THAM_SO!D:E,2,0),0)+IF(I102="CÓ",THAM_SO!$B$10,0)+IF(J102="CÓ",THAM_SO!$B$11,0))</f>
      </c>
      <c r="M102" s="2">
        <f>IF(F102="","",F102*L102-MAX(0,F102*THAM_SO!$B$10*(I102="CÓ")-THAM_SO!$B$12))</f>
      </c>
      <c r="N102" s="3">
        <f>IF(F102="","",(F102-G102-M102-H102)/F102)</f>
      </c>
      <c r="O102" s="4">
        <f>IF(F102="","",IF(N102&lt;=0,"LỖ CƠ CẤU",1/N102))</f>
      </c>
      <c r="P102" s="4">
        <f>IF(F102="","",IF(N102&lt;=0,"LỖ CƠ CẤU",O102/(1-K102)))</f>
      </c>
      <c r="Q102" s="4">
        <f>IF(F102="","",IF(N102-THAM_SO!$B$15&lt;=0,"KHÔNG KHẢ THI",1/(N102-THAM_SO!$B$15)))</f>
      </c>
    </row>
    <row r="103">
      <c r="A103">
        <f>IF(SAN_PHAM!A103="","",SAN_PHAM!A103)</f>
      </c>
      <c r="B103">
        <f>IF(SAN_PHAM!B103="","",SAN_PHAM!B103)</f>
      </c>
      <c r="C103">
        <f>IF(SAN_PHAM!C103="","",SAN_PHAM!C103)</f>
      </c>
      <c r="D103">
        <f>IF(SAN_PHAM!D103="","",SAN_PHAM!D103)</f>
      </c>
      <c r="E103">
        <f>IF(SAN_PHAM!E103="","",SAN_PHAM!E103)</f>
      </c>
      <c r="F103" s="2">
        <f>IF(SAN_PHAM!F103="","",SAN_PHAM!F103)</f>
      </c>
      <c r="G103" s="2">
        <f>IF(SAN_PHAM!$F103="","",N(SAN_PHAM!G103))</f>
      </c>
      <c r="H103" s="2">
        <f>IF(SAN_PHAM!$F103="","",N(SAN_PHAM!H103))</f>
      </c>
      <c r="I103">
        <f>IF(SAN_PHAM!I103="","",SAN_PHAM!I103)</f>
      </c>
      <c r="J103">
        <f>IF(SAN_PHAM!J103="","",SAN_PHAM!J103)</f>
      </c>
      <c r="K103" s="3">
        <f>IF(SAN_PHAM!$F103="","",N(SAN_PHAM!K103))</f>
      </c>
      <c r="L103" s="3">
        <f>IF(F103="","",VLOOKUP(C103,THAM_SO!A:B,2,0)+IF(D103="Mall",VLOOKUP(E103,THAM_SO!D:E,2,0),0)+IF(I103="CÓ",THAM_SO!$B$10,0)+IF(J103="CÓ",THAM_SO!$B$11,0))</f>
      </c>
      <c r="M103" s="2">
        <f>IF(F103="","",F103*L103-MAX(0,F103*THAM_SO!$B$10*(I103="CÓ")-THAM_SO!$B$12))</f>
      </c>
      <c r="N103" s="3">
        <f>IF(F103="","",(F103-G103-M103-H103)/F103)</f>
      </c>
      <c r="O103" s="4">
        <f>IF(F103="","",IF(N103&lt;=0,"LỖ CƠ CẤU",1/N103))</f>
      </c>
      <c r="P103" s="4">
        <f>IF(F103="","",IF(N103&lt;=0,"LỖ CƠ CẤU",O103/(1-K103)))</f>
      </c>
      <c r="Q103" s="4">
        <f>IF(F103="","",IF(N103-THAM_SO!$B$15&lt;=0,"KHÔNG KHẢ THI",1/(N103-THAM_SO!$B$15)))</f>
      </c>
    </row>
    <row r="104">
      <c r="A104">
        <f>IF(SAN_PHAM!A104="","",SAN_PHAM!A104)</f>
      </c>
      <c r="B104">
        <f>IF(SAN_PHAM!B104="","",SAN_PHAM!B104)</f>
      </c>
      <c r="C104">
        <f>IF(SAN_PHAM!C104="","",SAN_PHAM!C104)</f>
      </c>
      <c r="D104">
        <f>IF(SAN_PHAM!D104="","",SAN_PHAM!D104)</f>
      </c>
      <c r="E104">
        <f>IF(SAN_PHAM!E104="","",SAN_PHAM!E104)</f>
      </c>
      <c r="F104" s="2">
        <f>IF(SAN_PHAM!F104="","",SAN_PHAM!F104)</f>
      </c>
      <c r="G104" s="2">
        <f>IF(SAN_PHAM!$F104="","",N(SAN_PHAM!G104))</f>
      </c>
      <c r="H104" s="2">
        <f>IF(SAN_PHAM!$F104="","",N(SAN_PHAM!H104))</f>
      </c>
      <c r="I104">
        <f>IF(SAN_PHAM!I104="","",SAN_PHAM!I104)</f>
      </c>
      <c r="J104">
        <f>IF(SAN_PHAM!J104="","",SAN_PHAM!J104)</f>
      </c>
      <c r="K104" s="3">
        <f>IF(SAN_PHAM!$F104="","",N(SAN_PHAM!K104))</f>
      </c>
      <c r="L104" s="3">
        <f>IF(F104="","",VLOOKUP(C104,THAM_SO!A:B,2,0)+IF(D104="Mall",VLOOKUP(E104,THAM_SO!D:E,2,0),0)+IF(I104="CÓ",THAM_SO!$B$10,0)+IF(J104="CÓ",THAM_SO!$B$11,0))</f>
      </c>
      <c r="M104" s="2">
        <f>IF(F104="","",F104*L104-MAX(0,F104*THAM_SO!$B$10*(I104="CÓ")-THAM_SO!$B$12))</f>
      </c>
      <c r="N104" s="3">
        <f>IF(F104="","",(F104-G104-M104-H104)/F104)</f>
      </c>
      <c r="O104" s="4">
        <f>IF(F104="","",IF(N104&lt;=0,"LỖ CƠ CẤU",1/N104))</f>
      </c>
      <c r="P104" s="4">
        <f>IF(F104="","",IF(N104&lt;=0,"LỖ CƠ CẤU",O104/(1-K104)))</f>
      </c>
      <c r="Q104" s="4">
        <f>IF(F104="","",IF(N104-THAM_SO!$B$15&lt;=0,"KHÔNG KHẢ THI",1/(N104-THAM_SO!$B$15)))</f>
      </c>
    </row>
    <row r="105">
      <c r="A105">
        <f>IF(SAN_PHAM!A105="","",SAN_PHAM!A105)</f>
      </c>
      <c r="B105">
        <f>IF(SAN_PHAM!B105="","",SAN_PHAM!B105)</f>
      </c>
      <c r="C105">
        <f>IF(SAN_PHAM!C105="","",SAN_PHAM!C105)</f>
      </c>
      <c r="D105">
        <f>IF(SAN_PHAM!D105="","",SAN_PHAM!D105)</f>
      </c>
      <c r="E105">
        <f>IF(SAN_PHAM!E105="","",SAN_PHAM!E105)</f>
      </c>
      <c r="F105" s="2">
        <f>IF(SAN_PHAM!F105="","",SAN_PHAM!F105)</f>
      </c>
      <c r="G105" s="2">
        <f>IF(SAN_PHAM!$F105="","",N(SAN_PHAM!G105))</f>
      </c>
      <c r="H105" s="2">
        <f>IF(SAN_PHAM!$F105="","",N(SAN_PHAM!H105))</f>
      </c>
      <c r="I105">
        <f>IF(SAN_PHAM!I105="","",SAN_PHAM!I105)</f>
      </c>
      <c r="J105">
        <f>IF(SAN_PHAM!J105="","",SAN_PHAM!J105)</f>
      </c>
      <c r="K105" s="3">
        <f>IF(SAN_PHAM!$F105="","",N(SAN_PHAM!K105))</f>
      </c>
      <c r="L105" s="3">
        <f>IF(F105="","",VLOOKUP(C105,THAM_SO!A:B,2,0)+IF(D105="Mall",VLOOKUP(E105,THAM_SO!D:E,2,0),0)+IF(I105="CÓ",THAM_SO!$B$10,0)+IF(J105="CÓ",THAM_SO!$B$11,0))</f>
      </c>
      <c r="M105" s="2">
        <f>IF(F105="","",F105*L105-MAX(0,F105*THAM_SO!$B$10*(I105="CÓ")-THAM_SO!$B$12))</f>
      </c>
      <c r="N105" s="3">
        <f>IF(F105="","",(F105-G105-M105-H105)/F105)</f>
      </c>
      <c r="O105" s="4">
        <f>IF(F105="","",IF(N105&lt;=0,"LỖ CƠ CẤU",1/N105))</f>
      </c>
      <c r="P105" s="4">
        <f>IF(F105="","",IF(N105&lt;=0,"LỖ CƠ CẤU",O105/(1-K105)))</f>
      </c>
      <c r="Q105" s="4">
        <f>IF(F105="","",IF(N105-THAM_SO!$B$15&lt;=0,"KHÔNG KHẢ THI",1/(N105-THAM_SO!$B$15)))</f>
      </c>
    </row>
    <row r="106">
      <c r="A106">
        <f>IF(SAN_PHAM!A106="","",SAN_PHAM!A106)</f>
      </c>
      <c r="B106">
        <f>IF(SAN_PHAM!B106="","",SAN_PHAM!B106)</f>
      </c>
      <c r="C106">
        <f>IF(SAN_PHAM!C106="","",SAN_PHAM!C106)</f>
      </c>
      <c r="D106">
        <f>IF(SAN_PHAM!D106="","",SAN_PHAM!D106)</f>
      </c>
      <c r="E106">
        <f>IF(SAN_PHAM!E106="","",SAN_PHAM!E106)</f>
      </c>
      <c r="F106" s="2">
        <f>IF(SAN_PHAM!F106="","",SAN_PHAM!F106)</f>
      </c>
      <c r="G106" s="2">
        <f>IF(SAN_PHAM!$F106="","",N(SAN_PHAM!G106))</f>
      </c>
      <c r="H106" s="2">
        <f>IF(SAN_PHAM!$F106="","",N(SAN_PHAM!H106))</f>
      </c>
      <c r="I106">
        <f>IF(SAN_PHAM!I106="","",SAN_PHAM!I106)</f>
      </c>
      <c r="J106">
        <f>IF(SAN_PHAM!J106="","",SAN_PHAM!J106)</f>
      </c>
      <c r="K106" s="3">
        <f>IF(SAN_PHAM!$F106="","",N(SAN_PHAM!K106))</f>
      </c>
      <c r="L106" s="3">
        <f>IF(F106="","",VLOOKUP(C106,THAM_SO!A:B,2,0)+IF(D106="Mall",VLOOKUP(E106,THAM_SO!D:E,2,0),0)+IF(I106="CÓ",THAM_SO!$B$10,0)+IF(J106="CÓ",THAM_SO!$B$11,0))</f>
      </c>
      <c r="M106" s="2">
        <f>IF(F106="","",F106*L106-MAX(0,F106*THAM_SO!$B$10*(I106="CÓ")-THAM_SO!$B$12))</f>
      </c>
      <c r="N106" s="3">
        <f>IF(F106="","",(F106-G106-M106-H106)/F106)</f>
      </c>
      <c r="O106" s="4">
        <f>IF(F106="","",IF(N106&lt;=0,"LỖ CƠ CẤU",1/N106))</f>
      </c>
      <c r="P106" s="4">
        <f>IF(F106="","",IF(N106&lt;=0,"LỖ CƠ CẤU",O106/(1-K106)))</f>
      </c>
      <c r="Q106" s="4">
        <f>IF(F106="","",IF(N106-THAM_SO!$B$15&lt;=0,"KHÔNG KHẢ THI",1/(N106-THAM_SO!$B$15)))</f>
      </c>
    </row>
    <row r="107">
      <c r="A107">
        <f>IF(SAN_PHAM!A107="","",SAN_PHAM!A107)</f>
      </c>
      <c r="B107">
        <f>IF(SAN_PHAM!B107="","",SAN_PHAM!B107)</f>
      </c>
      <c r="C107">
        <f>IF(SAN_PHAM!C107="","",SAN_PHAM!C107)</f>
      </c>
      <c r="D107">
        <f>IF(SAN_PHAM!D107="","",SAN_PHAM!D107)</f>
      </c>
      <c r="E107">
        <f>IF(SAN_PHAM!E107="","",SAN_PHAM!E107)</f>
      </c>
      <c r="F107" s="2">
        <f>IF(SAN_PHAM!F107="","",SAN_PHAM!F107)</f>
      </c>
      <c r="G107" s="2">
        <f>IF(SAN_PHAM!$F107="","",N(SAN_PHAM!G107))</f>
      </c>
      <c r="H107" s="2">
        <f>IF(SAN_PHAM!$F107="","",N(SAN_PHAM!H107))</f>
      </c>
      <c r="I107">
        <f>IF(SAN_PHAM!I107="","",SAN_PHAM!I107)</f>
      </c>
      <c r="J107">
        <f>IF(SAN_PHAM!J107="","",SAN_PHAM!J107)</f>
      </c>
      <c r="K107" s="3">
        <f>IF(SAN_PHAM!$F107="","",N(SAN_PHAM!K107))</f>
      </c>
      <c r="L107" s="3">
        <f>IF(F107="","",VLOOKUP(C107,THAM_SO!A:B,2,0)+IF(D107="Mall",VLOOKUP(E107,THAM_SO!D:E,2,0),0)+IF(I107="CÓ",THAM_SO!$B$10,0)+IF(J107="CÓ",THAM_SO!$B$11,0))</f>
      </c>
      <c r="M107" s="2">
        <f>IF(F107="","",F107*L107-MAX(0,F107*THAM_SO!$B$10*(I107="CÓ")-THAM_SO!$B$12))</f>
      </c>
      <c r="N107" s="3">
        <f>IF(F107="","",(F107-G107-M107-H107)/F107)</f>
      </c>
      <c r="O107" s="4">
        <f>IF(F107="","",IF(N107&lt;=0,"LỖ CƠ CẤU",1/N107))</f>
      </c>
      <c r="P107" s="4">
        <f>IF(F107="","",IF(N107&lt;=0,"LỖ CƠ CẤU",O107/(1-K107)))</f>
      </c>
      <c r="Q107" s="4">
        <f>IF(F107="","",IF(N107-THAM_SO!$B$15&lt;=0,"KHÔNG KHẢ THI",1/(N107-THAM_SO!$B$15)))</f>
      </c>
    </row>
    <row r="108">
      <c r="A108">
        <f>IF(SAN_PHAM!A108="","",SAN_PHAM!A108)</f>
      </c>
      <c r="B108">
        <f>IF(SAN_PHAM!B108="","",SAN_PHAM!B108)</f>
      </c>
      <c r="C108">
        <f>IF(SAN_PHAM!C108="","",SAN_PHAM!C108)</f>
      </c>
      <c r="D108">
        <f>IF(SAN_PHAM!D108="","",SAN_PHAM!D108)</f>
      </c>
      <c r="E108">
        <f>IF(SAN_PHAM!E108="","",SAN_PHAM!E108)</f>
      </c>
      <c r="F108" s="2">
        <f>IF(SAN_PHAM!F108="","",SAN_PHAM!F108)</f>
      </c>
      <c r="G108" s="2">
        <f>IF(SAN_PHAM!$F108="","",N(SAN_PHAM!G108))</f>
      </c>
      <c r="H108" s="2">
        <f>IF(SAN_PHAM!$F108="","",N(SAN_PHAM!H108))</f>
      </c>
      <c r="I108">
        <f>IF(SAN_PHAM!I108="","",SAN_PHAM!I108)</f>
      </c>
      <c r="J108">
        <f>IF(SAN_PHAM!J108="","",SAN_PHAM!J108)</f>
      </c>
      <c r="K108" s="3">
        <f>IF(SAN_PHAM!$F108="","",N(SAN_PHAM!K108))</f>
      </c>
      <c r="L108" s="3">
        <f>IF(F108="","",VLOOKUP(C108,THAM_SO!A:B,2,0)+IF(D108="Mall",VLOOKUP(E108,THAM_SO!D:E,2,0),0)+IF(I108="CÓ",THAM_SO!$B$10,0)+IF(J108="CÓ",THAM_SO!$B$11,0))</f>
      </c>
      <c r="M108" s="2">
        <f>IF(F108="","",F108*L108-MAX(0,F108*THAM_SO!$B$10*(I108="CÓ")-THAM_SO!$B$12))</f>
      </c>
      <c r="N108" s="3">
        <f>IF(F108="","",(F108-G108-M108-H108)/F108)</f>
      </c>
      <c r="O108" s="4">
        <f>IF(F108="","",IF(N108&lt;=0,"LỖ CƠ CẤU",1/N108))</f>
      </c>
      <c r="P108" s="4">
        <f>IF(F108="","",IF(N108&lt;=0,"LỖ CƠ CẤU",O108/(1-K108)))</f>
      </c>
      <c r="Q108" s="4">
        <f>IF(F108="","",IF(N108-THAM_SO!$B$15&lt;=0,"KHÔNG KHẢ THI",1/(N108-THAM_SO!$B$15)))</f>
      </c>
    </row>
    <row r="109">
      <c r="A109">
        <f>IF(SAN_PHAM!A109="","",SAN_PHAM!A109)</f>
      </c>
      <c r="B109">
        <f>IF(SAN_PHAM!B109="","",SAN_PHAM!B109)</f>
      </c>
      <c r="C109">
        <f>IF(SAN_PHAM!C109="","",SAN_PHAM!C109)</f>
      </c>
      <c r="D109">
        <f>IF(SAN_PHAM!D109="","",SAN_PHAM!D109)</f>
      </c>
      <c r="E109">
        <f>IF(SAN_PHAM!E109="","",SAN_PHAM!E109)</f>
      </c>
      <c r="F109" s="2">
        <f>IF(SAN_PHAM!F109="","",SAN_PHAM!F109)</f>
      </c>
      <c r="G109" s="2">
        <f>IF(SAN_PHAM!$F109="","",N(SAN_PHAM!G109))</f>
      </c>
      <c r="H109" s="2">
        <f>IF(SAN_PHAM!$F109="","",N(SAN_PHAM!H109))</f>
      </c>
      <c r="I109">
        <f>IF(SAN_PHAM!I109="","",SAN_PHAM!I109)</f>
      </c>
      <c r="J109">
        <f>IF(SAN_PHAM!J109="","",SAN_PHAM!J109)</f>
      </c>
      <c r="K109" s="3">
        <f>IF(SAN_PHAM!$F109="","",N(SAN_PHAM!K109))</f>
      </c>
      <c r="L109" s="3">
        <f>IF(F109="","",VLOOKUP(C109,THAM_SO!A:B,2,0)+IF(D109="Mall",VLOOKUP(E109,THAM_SO!D:E,2,0),0)+IF(I109="CÓ",THAM_SO!$B$10,0)+IF(J109="CÓ",THAM_SO!$B$11,0))</f>
      </c>
      <c r="M109" s="2">
        <f>IF(F109="","",F109*L109-MAX(0,F109*THAM_SO!$B$10*(I109="CÓ")-THAM_SO!$B$12))</f>
      </c>
      <c r="N109" s="3">
        <f>IF(F109="","",(F109-G109-M109-H109)/F109)</f>
      </c>
      <c r="O109" s="4">
        <f>IF(F109="","",IF(N109&lt;=0,"LỖ CƠ CẤU",1/N109))</f>
      </c>
      <c r="P109" s="4">
        <f>IF(F109="","",IF(N109&lt;=0,"LỖ CƠ CẤU",O109/(1-K109)))</f>
      </c>
      <c r="Q109" s="4">
        <f>IF(F109="","",IF(N109-THAM_SO!$B$15&lt;=0,"KHÔNG KHẢ THI",1/(N109-THAM_SO!$B$15)))</f>
      </c>
    </row>
    <row r="110">
      <c r="A110">
        <f>IF(SAN_PHAM!A110="","",SAN_PHAM!A110)</f>
      </c>
      <c r="B110">
        <f>IF(SAN_PHAM!B110="","",SAN_PHAM!B110)</f>
      </c>
      <c r="C110">
        <f>IF(SAN_PHAM!C110="","",SAN_PHAM!C110)</f>
      </c>
      <c r="D110">
        <f>IF(SAN_PHAM!D110="","",SAN_PHAM!D110)</f>
      </c>
      <c r="E110">
        <f>IF(SAN_PHAM!E110="","",SAN_PHAM!E110)</f>
      </c>
      <c r="F110" s="2">
        <f>IF(SAN_PHAM!F110="","",SAN_PHAM!F110)</f>
      </c>
      <c r="G110" s="2">
        <f>IF(SAN_PHAM!$F110="","",N(SAN_PHAM!G110))</f>
      </c>
      <c r="H110" s="2">
        <f>IF(SAN_PHAM!$F110="","",N(SAN_PHAM!H110))</f>
      </c>
      <c r="I110">
        <f>IF(SAN_PHAM!I110="","",SAN_PHAM!I110)</f>
      </c>
      <c r="J110">
        <f>IF(SAN_PHAM!J110="","",SAN_PHAM!J110)</f>
      </c>
      <c r="K110" s="3">
        <f>IF(SAN_PHAM!$F110="","",N(SAN_PHAM!K110))</f>
      </c>
      <c r="L110" s="3">
        <f>IF(F110="","",VLOOKUP(C110,THAM_SO!A:B,2,0)+IF(D110="Mall",VLOOKUP(E110,THAM_SO!D:E,2,0),0)+IF(I110="CÓ",THAM_SO!$B$10,0)+IF(J110="CÓ",THAM_SO!$B$11,0))</f>
      </c>
      <c r="M110" s="2">
        <f>IF(F110="","",F110*L110-MAX(0,F110*THAM_SO!$B$10*(I110="CÓ")-THAM_SO!$B$12))</f>
      </c>
      <c r="N110" s="3">
        <f>IF(F110="","",(F110-G110-M110-H110)/F110)</f>
      </c>
      <c r="O110" s="4">
        <f>IF(F110="","",IF(N110&lt;=0,"LỖ CƠ CẤU",1/N110))</f>
      </c>
      <c r="P110" s="4">
        <f>IF(F110="","",IF(N110&lt;=0,"LỖ CƠ CẤU",O110/(1-K110)))</f>
      </c>
      <c r="Q110" s="4">
        <f>IF(F110="","",IF(N110-THAM_SO!$B$15&lt;=0,"KHÔNG KHẢ THI",1/(N110-THAM_SO!$B$15)))</f>
      </c>
    </row>
    <row r="111">
      <c r="A111">
        <f>IF(SAN_PHAM!A111="","",SAN_PHAM!A111)</f>
      </c>
      <c r="B111">
        <f>IF(SAN_PHAM!B111="","",SAN_PHAM!B111)</f>
      </c>
      <c r="C111">
        <f>IF(SAN_PHAM!C111="","",SAN_PHAM!C111)</f>
      </c>
      <c r="D111">
        <f>IF(SAN_PHAM!D111="","",SAN_PHAM!D111)</f>
      </c>
      <c r="E111">
        <f>IF(SAN_PHAM!E111="","",SAN_PHAM!E111)</f>
      </c>
      <c r="F111" s="2">
        <f>IF(SAN_PHAM!F111="","",SAN_PHAM!F111)</f>
      </c>
      <c r="G111" s="2">
        <f>IF(SAN_PHAM!$F111="","",N(SAN_PHAM!G111))</f>
      </c>
      <c r="H111" s="2">
        <f>IF(SAN_PHAM!$F111="","",N(SAN_PHAM!H111))</f>
      </c>
      <c r="I111">
        <f>IF(SAN_PHAM!I111="","",SAN_PHAM!I111)</f>
      </c>
      <c r="J111">
        <f>IF(SAN_PHAM!J111="","",SAN_PHAM!J111)</f>
      </c>
      <c r="K111" s="3">
        <f>IF(SAN_PHAM!$F111="","",N(SAN_PHAM!K111))</f>
      </c>
      <c r="L111" s="3">
        <f>IF(F111="","",VLOOKUP(C111,THAM_SO!A:B,2,0)+IF(D111="Mall",VLOOKUP(E111,THAM_SO!D:E,2,0),0)+IF(I111="CÓ",THAM_SO!$B$10,0)+IF(J111="CÓ",THAM_SO!$B$11,0))</f>
      </c>
      <c r="M111" s="2">
        <f>IF(F111="","",F111*L111-MAX(0,F111*THAM_SO!$B$10*(I111="CÓ")-THAM_SO!$B$12))</f>
      </c>
      <c r="N111" s="3">
        <f>IF(F111="","",(F111-G111-M111-H111)/F111)</f>
      </c>
      <c r="O111" s="4">
        <f>IF(F111="","",IF(N111&lt;=0,"LỖ CƠ CẤU",1/N111))</f>
      </c>
      <c r="P111" s="4">
        <f>IF(F111="","",IF(N111&lt;=0,"LỖ CƠ CẤU",O111/(1-K111)))</f>
      </c>
      <c r="Q111" s="4">
        <f>IF(F111="","",IF(N111-THAM_SO!$B$15&lt;=0,"KHÔNG KHẢ THI",1/(N111-THAM_SO!$B$15)))</f>
      </c>
    </row>
    <row r="112">
      <c r="A112">
        <f>IF(SAN_PHAM!A112="","",SAN_PHAM!A112)</f>
      </c>
      <c r="B112">
        <f>IF(SAN_PHAM!B112="","",SAN_PHAM!B112)</f>
      </c>
      <c r="C112">
        <f>IF(SAN_PHAM!C112="","",SAN_PHAM!C112)</f>
      </c>
      <c r="D112">
        <f>IF(SAN_PHAM!D112="","",SAN_PHAM!D112)</f>
      </c>
      <c r="E112">
        <f>IF(SAN_PHAM!E112="","",SAN_PHAM!E112)</f>
      </c>
      <c r="F112" s="2">
        <f>IF(SAN_PHAM!F112="","",SAN_PHAM!F112)</f>
      </c>
      <c r="G112" s="2">
        <f>IF(SAN_PHAM!$F112="","",N(SAN_PHAM!G112))</f>
      </c>
      <c r="H112" s="2">
        <f>IF(SAN_PHAM!$F112="","",N(SAN_PHAM!H112))</f>
      </c>
      <c r="I112">
        <f>IF(SAN_PHAM!I112="","",SAN_PHAM!I112)</f>
      </c>
      <c r="J112">
        <f>IF(SAN_PHAM!J112="","",SAN_PHAM!J112)</f>
      </c>
      <c r="K112" s="3">
        <f>IF(SAN_PHAM!$F112="","",N(SAN_PHAM!K112))</f>
      </c>
      <c r="L112" s="3">
        <f>IF(F112="","",VLOOKUP(C112,THAM_SO!A:B,2,0)+IF(D112="Mall",VLOOKUP(E112,THAM_SO!D:E,2,0),0)+IF(I112="CÓ",THAM_SO!$B$10,0)+IF(J112="CÓ",THAM_SO!$B$11,0))</f>
      </c>
      <c r="M112" s="2">
        <f>IF(F112="","",F112*L112-MAX(0,F112*THAM_SO!$B$10*(I112="CÓ")-THAM_SO!$B$12))</f>
      </c>
      <c r="N112" s="3">
        <f>IF(F112="","",(F112-G112-M112-H112)/F112)</f>
      </c>
      <c r="O112" s="4">
        <f>IF(F112="","",IF(N112&lt;=0,"LỖ CƠ CẤU",1/N112))</f>
      </c>
      <c r="P112" s="4">
        <f>IF(F112="","",IF(N112&lt;=0,"LỖ CƠ CẤU",O112/(1-K112)))</f>
      </c>
      <c r="Q112" s="4">
        <f>IF(F112="","",IF(N112-THAM_SO!$B$15&lt;=0,"KHÔNG KHẢ THI",1/(N112-THAM_SO!$B$15)))</f>
      </c>
    </row>
    <row r="113">
      <c r="A113">
        <f>IF(SAN_PHAM!A113="","",SAN_PHAM!A113)</f>
      </c>
      <c r="B113">
        <f>IF(SAN_PHAM!B113="","",SAN_PHAM!B113)</f>
      </c>
      <c r="C113">
        <f>IF(SAN_PHAM!C113="","",SAN_PHAM!C113)</f>
      </c>
      <c r="D113">
        <f>IF(SAN_PHAM!D113="","",SAN_PHAM!D113)</f>
      </c>
      <c r="E113">
        <f>IF(SAN_PHAM!E113="","",SAN_PHAM!E113)</f>
      </c>
      <c r="F113" s="2">
        <f>IF(SAN_PHAM!F113="","",SAN_PHAM!F113)</f>
      </c>
      <c r="G113" s="2">
        <f>IF(SAN_PHAM!$F113="","",N(SAN_PHAM!G113))</f>
      </c>
      <c r="H113" s="2">
        <f>IF(SAN_PHAM!$F113="","",N(SAN_PHAM!H113))</f>
      </c>
      <c r="I113">
        <f>IF(SAN_PHAM!I113="","",SAN_PHAM!I113)</f>
      </c>
      <c r="J113">
        <f>IF(SAN_PHAM!J113="","",SAN_PHAM!J113)</f>
      </c>
      <c r="K113" s="3">
        <f>IF(SAN_PHAM!$F113="","",N(SAN_PHAM!K113))</f>
      </c>
      <c r="L113" s="3">
        <f>IF(F113="","",VLOOKUP(C113,THAM_SO!A:B,2,0)+IF(D113="Mall",VLOOKUP(E113,THAM_SO!D:E,2,0),0)+IF(I113="CÓ",THAM_SO!$B$10,0)+IF(J113="CÓ",THAM_SO!$B$11,0))</f>
      </c>
      <c r="M113" s="2">
        <f>IF(F113="","",F113*L113-MAX(0,F113*THAM_SO!$B$10*(I113="CÓ")-THAM_SO!$B$12))</f>
      </c>
      <c r="N113" s="3">
        <f>IF(F113="","",(F113-G113-M113-H113)/F113)</f>
      </c>
      <c r="O113" s="4">
        <f>IF(F113="","",IF(N113&lt;=0,"LỖ CƠ CẤU",1/N113))</f>
      </c>
      <c r="P113" s="4">
        <f>IF(F113="","",IF(N113&lt;=0,"LỖ CƠ CẤU",O113/(1-K113)))</f>
      </c>
      <c r="Q113" s="4">
        <f>IF(F113="","",IF(N113-THAM_SO!$B$15&lt;=0,"KHÔNG KHẢ THI",1/(N113-THAM_SO!$B$15)))</f>
      </c>
    </row>
    <row r="114">
      <c r="A114">
        <f>IF(SAN_PHAM!A114="","",SAN_PHAM!A114)</f>
      </c>
      <c r="B114">
        <f>IF(SAN_PHAM!B114="","",SAN_PHAM!B114)</f>
      </c>
      <c r="C114">
        <f>IF(SAN_PHAM!C114="","",SAN_PHAM!C114)</f>
      </c>
      <c r="D114">
        <f>IF(SAN_PHAM!D114="","",SAN_PHAM!D114)</f>
      </c>
      <c r="E114">
        <f>IF(SAN_PHAM!E114="","",SAN_PHAM!E114)</f>
      </c>
      <c r="F114" s="2">
        <f>IF(SAN_PHAM!F114="","",SAN_PHAM!F114)</f>
      </c>
      <c r="G114" s="2">
        <f>IF(SAN_PHAM!$F114="","",N(SAN_PHAM!G114))</f>
      </c>
      <c r="H114" s="2">
        <f>IF(SAN_PHAM!$F114="","",N(SAN_PHAM!H114))</f>
      </c>
      <c r="I114">
        <f>IF(SAN_PHAM!I114="","",SAN_PHAM!I114)</f>
      </c>
      <c r="J114">
        <f>IF(SAN_PHAM!J114="","",SAN_PHAM!J114)</f>
      </c>
      <c r="K114" s="3">
        <f>IF(SAN_PHAM!$F114="","",N(SAN_PHAM!K114))</f>
      </c>
      <c r="L114" s="3">
        <f>IF(F114="","",VLOOKUP(C114,THAM_SO!A:B,2,0)+IF(D114="Mall",VLOOKUP(E114,THAM_SO!D:E,2,0),0)+IF(I114="CÓ",THAM_SO!$B$10,0)+IF(J114="CÓ",THAM_SO!$B$11,0))</f>
      </c>
      <c r="M114" s="2">
        <f>IF(F114="","",F114*L114-MAX(0,F114*THAM_SO!$B$10*(I114="CÓ")-THAM_SO!$B$12))</f>
      </c>
      <c r="N114" s="3">
        <f>IF(F114="","",(F114-G114-M114-H114)/F114)</f>
      </c>
      <c r="O114" s="4">
        <f>IF(F114="","",IF(N114&lt;=0,"LỖ CƠ CẤU",1/N114))</f>
      </c>
      <c r="P114" s="4">
        <f>IF(F114="","",IF(N114&lt;=0,"LỖ CƠ CẤU",O114/(1-K114)))</f>
      </c>
      <c r="Q114" s="4">
        <f>IF(F114="","",IF(N114-THAM_SO!$B$15&lt;=0,"KHÔNG KHẢ THI",1/(N114-THAM_SO!$B$15)))</f>
      </c>
    </row>
    <row r="115">
      <c r="A115">
        <f>IF(SAN_PHAM!A115="","",SAN_PHAM!A115)</f>
      </c>
      <c r="B115">
        <f>IF(SAN_PHAM!B115="","",SAN_PHAM!B115)</f>
      </c>
      <c r="C115">
        <f>IF(SAN_PHAM!C115="","",SAN_PHAM!C115)</f>
      </c>
      <c r="D115">
        <f>IF(SAN_PHAM!D115="","",SAN_PHAM!D115)</f>
      </c>
      <c r="E115">
        <f>IF(SAN_PHAM!E115="","",SAN_PHAM!E115)</f>
      </c>
      <c r="F115" s="2">
        <f>IF(SAN_PHAM!F115="","",SAN_PHAM!F115)</f>
      </c>
      <c r="G115" s="2">
        <f>IF(SAN_PHAM!$F115="","",N(SAN_PHAM!G115))</f>
      </c>
      <c r="H115" s="2">
        <f>IF(SAN_PHAM!$F115="","",N(SAN_PHAM!H115))</f>
      </c>
      <c r="I115">
        <f>IF(SAN_PHAM!I115="","",SAN_PHAM!I115)</f>
      </c>
      <c r="J115">
        <f>IF(SAN_PHAM!J115="","",SAN_PHAM!J115)</f>
      </c>
      <c r="K115" s="3">
        <f>IF(SAN_PHAM!$F115="","",N(SAN_PHAM!K115))</f>
      </c>
      <c r="L115" s="3">
        <f>IF(F115="","",VLOOKUP(C115,THAM_SO!A:B,2,0)+IF(D115="Mall",VLOOKUP(E115,THAM_SO!D:E,2,0),0)+IF(I115="CÓ",THAM_SO!$B$10,0)+IF(J115="CÓ",THAM_SO!$B$11,0))</f>
      </c>
      <c r="M115" s="2">
        <f>IF(F115="","",F115*L115-MAX(0,F115*THAM_SO!$B$10*(I115="CÓ")-THAM_SO!$B$12))</f>
      </c>
      <c r="N115" s="3">
        <f>IF(F115="","",(F115-G115-M115-H115)/F115)</f>
      </c>
      <c r="O115" s="4">
        <f>IF(F115="","",IF(N115&lt;=0,"LỖ CƠ CẤU",1/N115))</f>
      </c>
      <c r="P115" s="4">
        <f>IF(F115="","",IF(N115&lt;=0,"LỖ CƠ CẤU",O115/(1-K115)))</f>
      </c>
      <c r="Q115" s="4">
        <f>IF(F115="","",IF(N115-THAM_SO!$B$15&lt;=0,"KHÔNG KHẢ THI",1/(N115-THAM_SO!$B$15)))</f>
      </c>
    </row>
    <row r="116">
      <c r="A116">
        <f>IF(SAN_PHAM!A116="","",SAN_PHAM!A116)</f>
      </c>
      <c r="B116">
        <f>IF(SAN_PHAM!B116="","",SAN_PHAM!B116)</f>
      </c>
      <c r="C116">
        <f>IF(SAN_PHAM!C116="","",SAN_PHAM!C116)</f>
      </c>
      <c r="D116">
        <f>IF(SAN_PHAM!D116="","",SAN_PHAM!D116)</f>
      </c>
      <c r="E116">
        <f>IF(SAN_PHAM!E116="","",SAN_PHAM!E116)</f>
      </c>
      <c r="F116" s="2">
        <f>IF(SAN_PHAM!F116="","",SAN_PHAM!F116)</f>
      </c>
      <c r="G116" s="2">
        <f>IF(SAN_PHAM!$F116="","",N(SAN_PHAM!G116))</f>
      </c>
      <c r="H116" s="2">
        <f>IF(SAN_PHAM!$F116="","",N(SAN_PHAM!H116))</f>
      </c>
      <c r="I116">
        <f>IF(SAN_PHAM!I116="","",SAN_PHAM!I116)</f>
      </c>
      <c r="J116">
        <f>IF(SAN_PHAM!J116="","",SAN_PHAM!J116)</f>
      </c>
      <c r="K116" s="3">
        <f>IF(SAN_PHAM!$F116="","",N(SAN_PHAM!K116))</f>
      </c>
      <c r="L116" s="3">
        <f>IF(F116="","",VLOOKUP(C116,THAM_SO!A:B,2,0)+IF(D116="Mall",VLOOKUP(E116,THAM_SO!D:E,2,0),0)+IF(I116="CÓ",THAM_SO!$B$10,0)+IF(J116="CÓ",THAM_SO!$B$11,0))</f>
      </c>
      <c r="M116" s="2">
        <f>IF(F116="","",F116*L116-MAX(0,F116*THAM_SO!$B$10*(I116="CÓ")-THAM_SO!$B$12))</f>
      </c>
      <c r="N116" s="3">
        <f>IF(F116="","",(F116-G116-M116-H116)/F116)</f>
      </c>
      <c r="O116" s="4">
        <f>IF(F116="","",IF(N116&lt;=0,"LỖ CƠ CẤU",1/N116))</f>
      </c>
      <c r="P116" s="4">
        <f>IF(F116="","",IF(N116&lt;=0,"LỖ CƠ CẤU",O116/(1-K116)))</f>
      </c>
      <c r="Q116" s="4">
        <f>IF(F116="","",IF(N116-THAM_SO!$B$15&lt;=0,"KHÔNG KHẢ THI",1/(N116-THAM_SO!$B$15)))</f>
      </c>
    </row>
    <row r="117">
      <c r="A117">
        <f>IF(SAN_PHAM!A117="","",SAN_PHAM!A117)</f>
      </c>
      <c r="B117">
        <f>IF(SAN_PHAM!B117="","",SAN_PHAM!B117)</f>
      </c>
      <c r="C117">
        <f>IF(SAN_PHAM!C117="","",SAN_PHAM!C117)</f>
      </c>
      <c r="D117">
        <f>IF(SAN_PHAM!D117="","",SAN_PHAM!D117)</f>
      </c>
      <c r="E117">
        <f>IF(SAN_PHAM!E117="","",SAN_PHAM!E117)</f>
      </c>
      <c r="F117" s="2">
        <f>IF(SAN_PHAM!F117="","",SAN_PHAM!F117)</f>
      </c>
      <c r="G117" s="2">
        <f>IF(SAN_PHAM!$F117="","",N(SAN_PHAM!G117))</f>
      </c>
      <c r="H117" s="2">
        <f>IF(SAN_PHAM!$F117="","",N(SAN_PHAM!H117))</f>
      </c>
      <c r="I117">
        <f>IF(SAN_PHAM!I117="","",SAN_PHAM!I117)</f>
      </c>
      <c r="J117">
        <f>IF(SAN_PHAM!J117="","",SAN_PHAM!J117)</f>
      </c>
      <c r="K117" s="3">
        <f>IF(SAN_PHAM!$F117="","",N(SAN_PHAM!K117))</f>
      </c>
      <c r="L117" s="3">
        <f>IF(F117="","",VLOOKUP(C117,THAM_SO!A:B,2,0)+IF(D117="Mall",VLOOKUP(E117,THAM_SO!D:E,2,0),0)+IF(I117="CÓ",THAM_SO!$B$10,0)+IF(J117="CÓ",THAM_SO!$B$11,0))</f>
      </c>
      <c r="M117" s="2">
        <f>IF(F117="","",F117*L117-MAX(0,F117*THAM_SO!$B$10*(I117="CÓ")-THAM_SO!$B$12))</f>
      </c>
      <c r="N117" s="3">
        <f>IF(F117="","",(F117-G117-M117-H117)/F117)</f>
      </c>
      <c r="O117" s="4">
        <f>IF(F117="","",IF(N117&lt;=0,"LỖ CƠ CẤU",1/N117))</f>
      </c>
      <c r="P117" s="4">
        <f>IF(F117="","",IF(N117&lt;=0,"LỖ CƠ CẤU",O117/(1-K117)))</f>
      </c>
      <c r="Q117" s="4">
        <f>IF(F117="","",IF(N117-THAM_SO!$B$15&lt;=0,"KHÔNG KHẢ THI",1/(N117-THAM_SO!$B$15)))</f>
      </c>
    </row>
    <row r="118">
      <c r="A118">
        <f>IF(SAN_PHAM!A118="","",SAN_PHAM!A118)</f>
      </c>
      <c r="B118">
        <f>IF(SAN_PHAM!B118="","",SAN_PHAM!B118)</f>
      </c>
      <c r="C118">
        <f>IF(SAN_PHAM!C118="","",SAN_PHAM!C118)</f>
      </c>
      <c r="D118">
        <f>IF(SAN_PHAM!D118="","",SAN_PHAM!D118)</f>
      </c>
      <c r="E118">
        <f>IF(SAN_PHAM!E118="","",SAN_PHAM!E118)</f>
      </c>
      <c r="F118" s="2">
        <f>IF(SAN_PHAM!F118="","",SAN_PHAM!F118)</f>
      </c>
      <c r="G118" s="2">
        <f>IF(SAN_PHAM!$F118="","",N(SAN_PHAM!G118))</f>
      </c>
      <c r="H118" s="2">
        <f>IF(SAN_PHAM!$F118="","",N(SAN_PHAM!H118))</f>
      </c>
      <c r="I118">
        <f>IF(SAN_PHAM!I118="","",SAN_PHAM!I118)</f>
      </c>
      <c r="J118">
        <f>IF(SAN_PHAM!J118="","",SAN_PHAM!J118)</f>
      </c>
      <c r="K118" s="3">
        <f>IF(SAN_PHAM!$F118="","",N(SAN_PHAM!K118))</f>
      </c>
      <c r="L118" s="3">
        <f>IF(F118="","",VLOOKUP(C118,THAM_SO!A:B,2,0)+IF(D118="Mall",VLOOKUP(E118,THAM_SO!D:E,2,0),0)+IF(I118="CÓ",THAM_SO!$B$10,0)+IF(J118="CÓ",THAM_SO!$B$11,0))</f>
      </c>
      <c r="M118" s="2">
        <f>IF(F118="","",F118*L118-MAX(0,F118*THAM_SO!$B$10*(I118="CÓ")-THAM_SO!$B$12))</f>
      </c>
      <c r="N118" s="3">
        <f>IF(F118="","",(F118-G118-M118-H118)/F118)</f>
      </c>
      <c r="O118" s="4">
        <f>IF(F118="","",IF(N118&lt;=0,"LỖ CƠ CẤU",1/N118))</f>
      </c>
      <c r="P118" s="4">
        <f>IF(F118="","",IF(N118&lt;=0,"LỖ CƠ CẤU",O118/(1-K118)))</f>
      </c>
      <c r="Q118" s="4">
        <f>IF(F118="","",IF(N118-THAM_SO!$B$15&lt;=0,"KHÔNG KHẢ THI",1/(N118-THAM_SO!$B$15)))</f>
      </c>
    </row>
    <row r="119">
      <c r="A119">
        <f>IF(SAN_PHAM!A119="","",SAN_PHAM!A119)</f>
      </c>
      <c r="B119">
        <f>IF(SAN_PHAM!B119="","",SAN_PHAM!B119)</f>
      </c>
      <c r="C119">
        <f>IF(SAN_PHAM!C119="","",SAN_PHAM!C119)</f>
      </c>
      <c r="D119">
        <f>IF(SAN_PHAM!D119="","",SAN_PHAM!D119)</f>
      </c>
      <c r="E119">
        <f>IF(SAN_PHAM!E119="","",SAN_PHAM!E119)</f>
      </c>
      <c r="F119" s="2">
        <f>IF(SAN_PHAM!F119="","",SAN_PHAM!F119)</f>
      </c>
      <c r="G119" s="2">
        <f>IF(SAN_PHAM!$F119="","",N(SAN_PHAM!G119))</f>
      </c>
      <c r="H119" s="2">
        <f>IF(SAN_PHAM!$F119="","",N(SAN_PHAM!H119))</f>
      </c>
      <c r="I119">
        <f>IF(SAN_PHAM!I119="","",SAN_PHAM!I119)</f>
      </c>
      <c r="J119">
        <f>IF(SAN_PHAM!J119="","",SAN_PHAM!J119)</f>
      </c>
      <c r="K119" s="3">
        <f>IF(SAN_PHAM!$F119="","",N(SAN_PHAM!K119))</f>
      </c>
      <c r="L119" s="3">
        <f>IF(F119="","",VLOOKUP(C119,THAM_SO!A:B,2,0)+IF(D119="Mall",VLOOKUP(E119,THAM_SO!D:E,2,0),0)+IF(I119="CÓ",THAM_SO!$B$10,0)+IF(J119="CÓ",THAM_SO!$B$11,0))</f>
      </c>
      <c r="M119" s="2">
        <f>IF(F119="","",F119*L119-MAX(0,F119*THAM_SO!$B$10*(I119="CÓ")-THAM_SO!$B$12))</f>
      </c>
      <c r="N119" s="3">
        <f>IF(F119="","",(F119-G119-M119-H119)/F119)</f>
      </c>
      <c r="O119" s="4">
        <f>IF(F119="","",IF(N119&lt;=0,"LỖ CƠ CẤU",1/N119))</f>
      </c>
      <c r="P119" s="4">
        <f>IF(F119="","",IF(N119&lt;=0,"LỖ CƠ CẤU",O119/(1-K119)))</f>
      </c>
      <c r="Q119" s="4">
        <f>IF(F119="","",IF(N119-THAM_SO!$B$15&lt;=0,"KHÔNG KHẢ THI",1/(N119-THAM_SO!$B$15)))</f>
      </c>
    </row>
    <row r="120">
      <c r="A120">
        <f>IF(SAN_PHAM!A120="","",SAN_PHAM!A120)</f>
      </c>
      <c r="B120">
        <f>IF(SAN_PHAM!B120="","",SAN_PHAM!B120)</f>
      </c>
      <c r="C120">
        <f>IF(SAN_PHAM!C120="","",SAN_PHAM!C120)</f>
      </c>
      <c r="D120">
        <f>IF(SAN_PHAM!D120="","",SAN_PHAM!D120)</f>
      </c>
      <c r="E120">
        <f>IF(SAN_PHAM!E120="","",SAN_PHAM!E120)</f>
      </c>
      <c r="F120" s="2">
        <f>IF(SAN_PHAM!F120="","",SAN_PHAM!F120)</f>
      </c>
      <c r="G120" s="2">
        <f>IF(SAN_PHAM!$F120="","",N(SAN_PHAM!G120))</f>
      </c>
      <c r="H120" s="2">
        <f>IF(SAN_PHAM!$F120="","",N(SAN_PHAM!H120))</f>
      </c>
      <c r="I120">
        <f>IF(SAN_PHAM!I120="","",SAN_PHAM!I120)</f>
      </c>
      <c r="J120">
        <f>IF(SAN_PHAM!J120="","",SAN_PHAM!J120)</f>
      </c>
      <c r="K120" s="3">
        <f>IF(SAN_PHAM!$F120="","",N(SAN_PHAM!K120))</f>
      </c>
      <c r="L120" s="3">
        <f>IF(F120="","",VLOOKUP(C120,THAM_SO!A:B,2,0)+IF(D120="Mall",VLOOKUP(E120,THAM_SO!D:E,2,0),0)+IF(I120="CÓ",THAM_SO!$B$10,0)+IF(J120="CÓ",THAM_SO!$B$11,0))</f>
      </c>
      <c r="M120" s="2">
        <f>IF(F120="","",F120*L120-MAX(0,F120*THAM_SO!$B$10*(I120="CÓ")-THAM_SO!$B$12))</f>
      </c>
      <c r="N120" s="3">
        <f>IF(F120="","",(F120-G120-M120-H120)/F120)</f>
      </c>
      <c r="O120" s="4">
        <f>IF(F120="","",IF(N120&lt;=0,"LỖ CƠ CẤU",1/N120))</f>
      </c>
      <c r="P120" s="4">
        <f>IF(F120="","",IF(N120&lt;=0,"LỖ CƠ CẤU",O120/(1-K120)))</f>
      </c>
      <c r="Q120" s="4">
        <f>IF(F120="","",IF(N120-THAM_SO!$B$15&lt;=0,"KHÔNG KHẢ THI",1/(N120-THAM_SO!$B$15)))</f>
      </c>
    </row>
    <row r="121">
      <c r="A121">
        <f>IF(SAN_PHAM!A121="","",SAN_PHAM!A121)</f>
      </c>
      <c r="B121">
        <f>IF(SAN_PHAM!B121="","",SAN_PHAM!B121)</f>
      </c>
      <c r="C121">
        <f>IF(SAN_PHAM!C121="","",SAN_PHAM!C121)</f>
      </c>
      <c r="D121">
        <f>IF(SAN_PHAM!D121="","",SAN_PHAM!D121)</f>
      </c>
      <c r="E121">
        <f>IF(SAN_PHAM!E121="","",SAN_PHAM!E121)</f>
      </c>
      <c r="F121" s="2">
        <f>IF(SAN_PHAM!F121="","",SAN_PHAM!F121)</f>
      </c>
      <c r="G121" s="2">
        <f>IF(SAN_PHAM!$F121="","",N(SAN_PHAM!G121))</f>
      </c>
      <c r="H121" s="2">
        <f>IF(SAN_PHAM!$F121="","",N(SAN_PHAM!H121))</f>
      </c>
      <c r="I121">
        <f>IF(SAN_PHAM!I121="","",SAN_PHAM!I121)</f>
      </c>
      <c r="J121">
        <f>IF(SAN_PHAM!J121="","",SAN_PHAM!J121)</f>
      </c>
      <c r="K121" s="3">
        <f>IF(SAN_PHAM!$F121="","",N(SAN_PHAM!K121))</f>
      </c>
      <c r="L121" s="3">
        <f>IF(F121="","",VLOOKUP(C121,THAM_SO!A:B,2,0)+IF(D121="Mall",VLOOKUP(E121,THAM_SO!D:E,2,0),0)+IF(I121="CÓ",THAM_SO!$B$10,0)+IF(J121="CÓ",THAM_SO!$B$11,0))</f>
      </c>
      <c r="M121" s="2">
        <f>IF(F121="","",F121*L121-MAX(0,F121*THAM_SO!$B$10*(I121="CÓ")-THAM_SO!$B$12))</f>
      </c>
      <c r="N121" s="3">
        <f>IF(F121="","",(F121-G121-M121-H121)/F121)</f>
      </c>
      <c r="O121" s="4">
        <f>IF(F121="","",IF(N121&lt;=0,"LỖ CƠ CẤU",1/N121))</f>
      </c>
      <c r="P121" s="4">
        <f>IF(F121="","",IF(N121&lt;=0,"LỖ CƠ CẤU",O121/(1-K121)))</f>
      </c>
      <c r="Q121" s="4">
        <f>IF(F121="","",IF(N121-THAM_SO!$B$15&lt;=0,"KHÔNG KHẢ THI",1/(N121-THAM_SO!$B$15)))</f>
      </c>
    </row>
    <row r="122">
      <c r="A122">
        <f>IF(SAN_PHAM!A122="","",SAN_PHAM!A122)</f>
      </c>
      <c r="B122">
        <f>IF(SAN_PHAM!B122="","",SAN_PHAM!B122)</f>
      </c>
      <c r="C122">
        <f>IF(SAN_PHAM!C122="","",SAN_PHAM!C122)</f>
      </c>
      <c r="D122">
        <f>IF(SAN_PHAM!D122="","",SAN_PHAM!D122)</f>
      </c>
      <c r="E122">
        <f>IF(SAN_PHAM!E122="","",SAN_PHAM!E122)</f>
      </c>
      <c r="F122" s="2">
        <f>IF(SAN_PHAM!F122="","",SAN_PHAM!F122)</f>
      </c>
      <c r="G122" s="2">
        <f>IF(SAN_PHAM!$F122="","",N(SAN_PHAM!G122))</f>
      </c>
      <c r="H122" s="2">
        <f>IF(SAN_PHAM!$F122="","",N(SAN_PHAM!H122))</f>
      </c>
      <c r="I122">
        <f>IF(SAN_PHAM!I122="","",SAN_PHAM!I122)</f>
      </c>
      <c r="J122">
        <f>IF(SAN_PHAM!J122="","",SAN_PHAM!J122)</f>
      </c>
      <c r="K122" s="3">
        <f>IF(SAN_PHAM!$F122="","",N(SAN_PHAM!K122))</f>
      </c>
      <c r="L122" s="3">
        <f>IF(F122="","",VLOOKUP(C122,THAM_SO!A:B,2,0)+IF(D122="Mall",VLOOKUP(E122,THAM_SO!D:E,2,0),0)+IF(I122="CÓ",THAM_SO!$B$10,0)+IF(J122="CÓ",THAM_SO!$B$11,0))</f>
      </c>
      <c r="M122" s="2">
        <f>IF(F122="","",F122*L122-MAX(0,F122*THAM_SO!$B$10*(I122="CÓ")-THAM_SO!$B$12))</f>
      </c>
      <c r="N122" s="3">
        <f>IF(F122="","",(F122-G122-M122-H122)/F122)</f>
      </c>
      <c r="O122" s="4">
        <f>IF(F122="","",IF(N122&lt;=0,"LỖ CƠ CẤU",1/N122))</f>
      </c>
      <c r="P122" s="4">
        <f>IF(F122="","",IF(N122&lt;=0,"LỖ CƠ CẤU",O122/(1-K122)))</f>
      </c>
      <c r="Q122" s="4">
        <f>IF(F122="","",IF(N122-THAM_SO!$B$15&lt;=0,"KHÔNG KHẢ THI",1/(N122-THAM_SO!$B$15)))</f>
      </c>
    </row>
    <row r="123">
      <c r="A123">
        <f>IF(SAN_PHAM!A123="","",SAN_PHAM!A123)</f>
      </c>
      <c r="B123">
        <f>IF(SAN_PHAM!B123="","",SAN_PHAM!B123)</f>
      </c>
      <c r="C123">
        <f>IF(SAN_PHAM!C123="","",SAN_PHAM!C123)</f>
      </c>
      <c r="D123">
        <f>IF(SAN_PHAM!D123="","",SAN_PHAM!D123)</f>
      </c>
      <c r="E123">
        <f>IF(SAN_PHAM!E123="","",SAN_PHAM!E123)</f>
      </c>
      <c r="F123" s="2">
        <f>IF(SAN_PHAM!F123="","",SAN_PHAM!F123)</f>
      </c>
      <c r="G123" s="2">
        <f>IF(SAN_PHAM!$F123="","",N(SAN_PHAM!G123))</f>
      </c>
      <c r="H123" s="2">
        <f>IF(SAN_PHAM!$F123="","",N(SAN_PHAM!H123))</f>
      </c>
      <c r="I123">
        <f>IF(SAN_PHAM!I123="","",SAN_PHAM!I123)</f>
      </c>
      <c r="J123">
        <f>IF(SAN_PHAM!J123="","",SAN_PHAM!J123)</f>
      </c>
      <c r="K123" s="3">
        <f>IF(SAN_PHAM!$F123="","",N(SAN_PHAM!K123))</f>
      </c>
      <c r="L123" s="3">
        <f>IF(F123="","",VLOOKUP(C123,THAM_SO!A:B,2,0)+IF(D123="Mall",VLOOKUP(E123,THAM_SO!D:E,2,0),0)+IF(I123="CÓ",THAM_SO!$B$10,0)+IF(J123="CÓ",THAM_SO!$B$11,0))</f>
      </c>
      <c r="M123" s="2">
        <f>IF(F123="","",F123*L123-MAX(0,F123*THAM_SO!$B$10*(I123="CÓ")-THAM_SO!$B$12))</f>
      </c>
      <c r="N123" s="3">
        <f>IF(F123="","",(F123-G123-M123-H123)/F123)</f>
      </c>
      <c r="O123" s="4">
        <f>IF(F123="","",IF(N123&lt;=0,"LỖ CƠ CẤU",1/N123))</f>
      </c>
      <c r="P123" s="4">
        <f>IF(F123="","",IF(N123&lt;=0,"LỖ CƠ CẤU",O123/(1-K123)))</f>
      </c>
      <c r="Q123" s="4">
        <f>IF(F123="","",IF(N123-THAM_SO!$B$15&lt;=0,"KHÔNG KHẢ THI",1/(N123-THAM_SO!$B$15)))</f>
      </c>
    </row>
    <row r="124">
      <c r="A124">
        <f>IF(SAN_PHAM!A124="","",SAN_PHAM!A124)</f>
      </c>
      <c r="B124">
        <f>IF(SAN_PHAM!B124="","",SAN_PHAM!B124)</f>
      </c>
      <c r="C124">
        <f>IF(SAN_PHAM!C124="","",SAN_PHAM!C124)</f>
      </c>
      <c r="D124">
        <f>IF(SAN_PHAM!D124="","",SAN_PHAM!D124)</f>
      </c>
      <c r="E124">
        <f>IF(SAN_PHAM!E124="","",SAN_PHAM!E124)</f>
      </c>
      <c r="F124" s="2">
        <f>IF(SAN_PHAM!F124="","",SAN_PHAM!F124)</f>
      </c>
      <c r="G124" s="2">
        <f>IF(SAN_PHAM!$F124="","",N(SAN_PHAM!G124))</f>
      </c>
      <c r="H124" s="2">
        <f>IF(SAN_PHAM!$F124="","",N(SAN_PHAM!H124))</f>
      </c>
      <c r="I124">
        <f>IF(SAN_PHAM!I124="","",SAN_PHAM!I124)</f>
      </c>
      <c r="J124">
        <f>IF(SAN_PHAM!J124="","",SAN_PHAM!J124)</f>
      </c>
      <c r="K124" s="3">
        <f>IF(SAN_PHAM!$F124="","",N(SAN_PHAM!K124))</f>
      </c>
      <c r="L124" s="3">
        <f>IF(F124="","",VLOOKUP(C124,THAM_SO!A:B,2,0)+IF(D124="Mall",VLOOKUP(E124,THAM_SO!D:E,2,0),0)+IF(I124="CÓ",THAM_SO!$B$10,0)+IF(J124="CÓ",THAM_SO!$B$11,0))</f>
      </c>
      <c r="M124" s="2">
        <f>IF(F124="","",F124*L124-MAX(0,F124*THAM_SO!$B$10*(I124="CÓ")-THAM_SO!$B$12))</f>
      </c>
      <c r="N124" s="3">
        <f>IF(F124="","",(F124-G124-M124-H124)/F124)</f>
      </c>
      <c r="O124" s="4">
        <f>IF(F124="","",IF(N124&lt;=0,"LỖ CƠ CẤU",1/N124))</f>
      </c>
      <c r="P124" s="4">
        <f>IF(F124="","",IF(N124&lt;=0,"LỖ CƠ CẤU",O124/(1-K124)))</f>
      </c>
      <c r="Q124" s="4">
        <f>IF(F124="","",IF(N124-THAM_SO!$B$15&lt;=0,"KHÔNG KHẢ THI",1/(N124-THAM_SO!$B$15)))</f>
      </c>
    </row>
    <row r="125">
      <c r="A125">
        <f>IF(SAN_PHAM!A125="","",SAN_PHAM!A125)</f>
      </c>
      <c r="B125">
        <f>IF(SAN_PHAM!B125="","",SAN_PHAM!B125)</f>
      </c>
      <c r="C125">
        <f>IF(SAN_PHAM!C125="","",SAN_PHAM!C125)</f>
      </c>
      <c r="D125">
        <f>IF(SAN_PHAM!D125="","",SAN_PHAM!D125)</f>
      </c>
      <c r="E125">
        <f>IF(SAN_PHAM!E125="","",SAN_PHAM!E125)</f>
      </c>
      <c r="F125" s="2">
        <f>IF(SAN_PHAM!F125="","",SAN_PHAM!F125)</f>
      </c>
      <c r="G125" s="2">
        <f>IF(SAN_PHAM!$F125="","",N(SAN_PHAM!G125))</f>
      </c>
      <c r="H125" s="2">
        <f>IF(SAN_PHAM!$F125="","",N(SAN_PHAM!H125))</f>
      </c>
      <c r="I125">
        <f>IF(SAN_PHAM!I125="","",SAN_PHAM!I125)</f>
      </c>
      <c r="J125">
        <f>IF(SAN_PHAM!J125="","",SAN_PHAM!J125)</f>
      </c>
      <c r="K125" s="3">
        <f>IF(SAN_PHAM!$F125="","",N(SAN_PHAM!K125))</f>
      </c>
      <c r="L125" s="3">
        <f>IF(F125="","",VLOOKUP(C125,THAM_SO!A:B,2,0)+IF(D125="Mall",VLOOKUP(E125,THAM_SO!D:E,2,0),0)+IF(I125="CÓ",THAM_SO!$B$10,0)+IF(J125="CÓ",THAM_SO!$B$11,0))</f>
      </c>
      <c r="M125" s="2">
        <f>IF(F125="","",F125*L125-MAX(0,F125*THAM_SO!$B$10*(I125="CÓ")-THAM_SO!$B$12))</f>
      </c>
      <c r="N125" s="3">
        <f>IF(F125="","",(F125-G125-M125-H125)/F125)</f>
      </c>
      <c r="O125" s="4">
        <f>IF(F125="","",IF(N125&lt;=0,"LỖ CƠ CẤU",1/N125))</f>
      </c>
      <c r="P125" s="4">
        <f>IF(F125="","",IF(N125&lt;=0,"LỖ CƠ CẤU",O125/(1-K125)))</f>
      </c>
      <c r="Q125" s="4">
        <f>IF(F125="","",IF(N125-THAM_SO!$B$15&lt;=0,"KHÔNG KHẢ THI",1/(N125-THAM_SO!$B$15)))</f>
      </c>
    </row>
    <row r="126">
      <c r="A126">
        <f>IF(SAN_PHAM!A126="","",SAN_PHAM!A126)</f>
      </c>
      <c r="B126">
        <f>IF(SAN_PHAM!B126="","",SAN_PHAM!B126)</f>
      </c>
      <c r="C126">
        <f>IF(SAN_PHAM!C126="","",SAN_PHAM!C126)</f>
      </c>
      <c r="D126">
        <f>IF(SAN_PHAM!D126="","",SAN_PHAM!D126)</f>
      </c>
      <c r="E126">
        <f>IF(SAN_PHAM!E126="","",SAN_PHAM!E126)</f>
      </c>
      <c r="F126" s="2">
        <f>IF(SAN_PHAM!F126="","",SAN_PHAM!F126)</f>
      </c>
      <c r="G126" s="2">
        <f>IF(SAN_PHAM!$F126="","",N(SAN_PHAM!G126))</f>
      </c>
      <c r="H126" s="2">
        <f>IF(SAN_PHAM!$F126="","",N(SAN_PHAM!H126))</f>
      </c>
      <c r="I126">
        <f>IF(SAN_PHAM!I126="","",SAN_PHAM!I126)</f>
      </c>
      <c r="J126">
        <f>IF(SAN_PHAM!J126="","",SAN_PHAM!J126)</f>
      </c>
      <c r="K126" s="3">
        <f>IF(SAN_PHAM!$F126="","",N(SAN_PHAM!K126))</f>
      </c>
      <c r="L126" s="3">
        <f>IF(F126="","",VLOOKUP(C126,THAM_SO!A:B,2,0)+IF(D126="Mall",VLOOKUP(E126,THAM_SO!D:E,2,0),0)+IF(I126="CÓ",THAM_SO!$B$10,0)+IF(J126="CÓ",THAM_SO!$B$11,0))</f>
      </c>
      <c r="M126" s="2">
        <f>IF(F126="","",F126*L126-MAX(0,F126*THAM_SO!$B$10*(I126="CÓ")-THAM_SO!$B$12))</f>
      </c>
      <c r="N126" s="3">
        <f>IF(F126="","",(F126-G126-M126-H126)/F126)</f>
      </c>
      <c r="O126" s="4">
        <f>IF(F126="","",IF(N126&lt;=0,"LỖ CƠ CẤU",1/N126))</f>
      </c>
      <c r="P126" s="4">
        <f>IF(F126="","",IF(N126&lt;=0,"LỖ CƠ CẤU",O126/(1-K126)))</f>
      </c>
      <c r="Q126" s="4">
        <f>IF(F126="","",IF(N126-THAM_SO!$B$15&lt;=0,"KHÔNG KHẢ THI",1/(N126-THAM_SO!$B$15)))</f>
      </c>
    </row>
    <row r="127">
      <c r="A127">
        <f>IF(SAN_PHAM!A127="","",SAN_PHAM!A127)</f>
      </c>
      <c r="B127">
        <f>IF(SAN_PHAM!B127="","",SAN_PHAM!B127)</f>
      </c>
      <c r="C127">
        <f>IF(SAN_PHAM!C127="","",SAN_PHAM!C127)</f>
      </c>
      <c r="D127">
        <f>IF(SAN_PHAM!D127="","",SAN_PHAM!D127)</f>
      </c>
      <c r="E127">
        <f>IF(SAN_PHAM!E127="","",SAN_PHAM!E127)</f>
      </c>
      <c r="F127" s="2">
        <f>IF(SAN_PHAM!F127="","",SAN_PHAM!F127)</f>
      </c>
      <c r="G127" s="2">
        <f>IF(SAN_PHAM!$F127="","",N(SAN_PHAM!G127))</f>
      </c>
      <c r="H127" s="2">
        <f>IF(SAN_PHAM!$F127="","",N(SAN_PHAM!H127))</f>
      </c>
      <c r="I127">
        <f>IF(SAN_PHAM!I127="","",SAN_PHAM!I127)</f>
      </c>
      <c r="J127">
        <f>IF(SAN_PHAM!J127="","",SAN_PHAM!J127)</f>
      </c>
      <c r="K127" s="3">
        <f>IF(SAN_PHAM!$F127="","",N(SAN_PHAM!K127))</f>
      </c>
      <c r="L127" s="3">
        <f>IF(F127="","",VLOOKUP(C127,THAM_SO!A:B,2,0)+IF(D127="Mall",VLOOKUP(E127,THAM_SO!D:E,2,0),0)+IF(I127="CÓ",THAM_SO!$B$10,0)+IF(J127="CÓ",THAM_SO!$B$11,0))</f>
      </c>
      <c r="M127" s="2">
        <f>IF(F127="","",F127*L127-MAX(0,F127*THAM_SO!$B$10*(I127="CÓ")-THAM_SO!$B$12))</f>
      </c>
      <c r="N127" s="3">
        <f>IF(F127="","",(F127-G127-M127-H127)/F127)</f>
      </c>
      <c r="O127" s="4">
        <f>IF(F127="","",IF(N127&lt;=0,"LỖ CƠ CẤU",1/N127))</f>
      </c>
      <c r="P127" s="4">
        <f>IF(F127="","",IF(N127&lt;=0,"LỖ CƠ CẤU",O127/(1-K127)))</f>
      </c>
      <c r="Q127" s="4">
        <f>IF(F127="","",IF(N127-THAM_SO!$B$15&lt;=0,"KHÔNG KHẢ THI",1/(N127-THAM_SO!$B$15)))</f>
      </c>
    </row>
    <row r="128">
      <c r="A128">
        <f>IF(SAN_PHAM!A128="","",SAN_PHAM!A128)</f>
      </c>
      <c r="B128">
        <f>IF(SAN_PHAM!B128="","",SAN_PHAM!B128)</f>
      </c>
      <c r="C128">
        <f>IF(SAN_PHAM!C128="","",SAN_PHAM!C128)</f>
      </c>
      <c r="D128">
        <f>IF(SAN_PHAM!D128="","",SAN_PHAM!D128)</f>
      </c>
      <c r="E128">
        <f>IF(SAN_PHAM!E128="","",SAN_PHAM!E128)</f>
      </c>
      <c r="F128" s="2">
        <f>IF(SAN_PHAM!F128="","",SAN_PHAM!F128)</f>
      </c>
      <c r="G128" s="2">
        <f>IF(SAN_PHAM!$F128="","",N(SAN_PHAM!G128))</f>
      </c>
      <c r="H128" s="2">
        <f>IF(SAN_PHAM!$F128="","",N(SAN_PHAM!H128))</f>
      </c>
      <c r="I128">
        <f>IF(SAN_PHAM!I128="","",SAN_PHAM!I128)</f>
      </c>
      <c r="J128">
        <f>IF(SAN_PHAM!J128="","",SAN_PHAM!J128)</f>
      </c>
      <c r="K128" s="3">
        <f>IF(SAN_PHAM!$F128="","",N(SAN_PHAM!K128))</f>
      </c>
      <c r="L128" s="3">
        <f>IF(F128="","",VLOOKUP(C128,THAM_SO!A:B,2,0)+IF(D128="Mall",VLOOKUP(E128,THAM_SO!D:E,2,0),0)+IF(I128="CÓ",THAM_SO!$B$10,0)+IF(J128="CÓ",THAM_SO!$B$11,0))</f>
      </c>
      <c r="M128" s="2">
        <f>IF(F128="","",F128*L128-MAX(0,F128*THAM_SO!$B$10*(I128="CÓ")-THAM_SO!$B$12))</f>
      </c>
      <c r="N128" s="3">
        <f>IF(F128="","",(F128-G128-M128-H128)/F128)</f>
      </c>
      <c r="O128" s="4">
        <f>IF(F128="","",IF(N128&lt;=0,"LỖ CƠ CẤU",1/N128))</f>
      </c>
      <c r="P128" s="4">
        <f>IF(F128="","",IF(N128&lt;=0,"LỖ CƠ CẤU",O128/(1-K128)))</f>
      </c>
      <c r="Q128" s="4">
        <f>IF(F128="","",IF(N128-THAM_SO!$B$15&lt;=0,"KHÔNG KHẢ THI",1/(N128-THAM_SO!$B$15)))</f>
      </c>
    </row>
    <row r="129">
      <c r="A129">
        <f>IF(SAN_PHAM!A129="","",SAN_PHAM!A129)</f>
      </c>
      <c r="B129">
        <f>IF(SAN_PHAM!B129="","",SAN_PHAM!B129)</f>
      </c>
      <c r="C129">
        <f>IF(SAN_PHAM!C129="","",SAN_PHAM!C129)</f>
      </c>
      <c r="D129">
        <f>IF(SAN_PHAM!D129="","",SAN_PHAM!D129)</f>
      </c>
      <c r="E129">
        <f>IF(SAN_PHAM!E129="","",SAN_PHAM!E129)</f>
      </c>
      <c r="F129" s="2">
        <f>IF(SAN_PHAM!F129="","",SAN_PHAM!F129)</f>
      </c>
      <c r="G129" s="2">
        <f>IF(SAN_PHAM!$F129="","",N(SAN_PHAM!G129))</f>
      </c>
      <c r="H129" s="2">
        <f>IF(SAN_PHAM!$F129="","",N(SAN_PHAM!H129))</f>
      </c>
      <c r="I129">
        <f>IF(SAN_PHAM!I129="","",SAN_PHAM!I129)</f>
      </c>
      <c r="J129">
        <f>IF(SAN_PHAM!J129="","",SAN_PHAM!J129)</f>
      </c>
      <c r="K129" s="3">
        <f>IF(SAN_PHAM!$F129="","",N(SAN_PHAM!K129))</f>
      </c>
      <c r="L129" s="3">
        <f>IF(F129="","",VLOOKUP(C129,THAM_SO!A:B,2,0)+IF(D129="Mall",VLOOKUP(E129,THAM_SO!D:E,2,0),0)+IF(I129="CÓ",THAM_SO!$B$10,0)+IF(J129="CÓ",THAM_SO!$B$11,0))</f>
      </c>
      <c r="M129" s="2">
        <f>IF(F129="","",F129*L129-MAX(0,F129*THAM_SO!$B$10*(I129="CÓ")-THAM_SO!$B$12))</f>
      </c>
      <c r="N129" s="3">
        <f>IF(F129="","",(F129-G129-M129-H129)/F129)</f>
      </c>
      <c r="O129" s="4">
        <f>IF(F129="","",IF(N129&lt;=0,"LỖ CƠ CẤU",1/N129))</f>
      </c>
      <c r="P129" s="4">
        <f>IF(F129="","",IF(N129&lt;=0,"LỖ CƠ CẤU",O129/(1-K129)))</f>
      </c>
      <c r="Q129" s="4">
        <f>IF(F129="","",IF(N129-THAM_SO!$B$15&lt;=0,"KHÔNG KHẢ THI",1/(N129-THAM_SO!$B$15)))</f>
      </c>
    </row>
    <row r="130">
      <c r="A130">
        <f>IF(SAN_PHAM!A130="","",SAN_PHAM!A130)</f>
      </c>
      <c r="B130">
        <f>IF(SAN_PHAM!B130="","",SAN_PHAM!B130)</f>
      </c>
      <c r="C130">
        <f>IF(SAN_PHAM!C130="","",SAN_PHAM!C130)</f>
      </c>
      <c r="D130">
        <f>IF(SAN_PHAM!D130="","",SAN_PHAM!D130)</f>
      </c>
      <c r="E130">
        <f>IF(SAN_PHAM!E130="","",SAN_PHAM!E130)</f>
      </c>
      <c r="F130" s="2">
        <f>IF(SAN_PHAM!F130="","",SAN_PHAM!F130)</f>
      </c>
      <c r="G130" s="2">
        <f>IF(SAN_PHAM!$F130="","",N(SAN_PHAM!G130))</f>
      </c>
      <c r="H130" s="2">
        <f>IF(SAN_PHAM!$F130="","",N(SAN_PHAM!H130))</f>
      </c>
      <c r="I130">
        <f>IF(SAN_PHAM!I130="","",SAN_PHAM!I130)</f>
      </c>
      <c r="J130">
        <f>IF(SAN_PHAM!J130="","",SAN_PHAM!J130)</f>
      </c>
      <c r="K130" s="3">
        <f>IF(SAN_PHAM!$F130="","",N(SAN_PHAM!K130))</f>
      </c>
      <c r="L130" s="3">
        <f>IF(F130="","",VLOOKUP(C130,THAM_SO!A:B,2,0)+IF(D130="Mall",VLOOKUP(E130,THAM_SO!D:E,2,0),0)+IF(I130="CÓ",THAM_SO!$B$10,0)+IF(J130="CÓ",THAM_SO!$B$11,0))</f>
      </c>
      <c r="M130" s="2">
        <f>IF(F130="","",F130*L130-MAX(0,F130*THAM_SO!$B$10*(I130="CÓ")-THAM_SO!$B$12))</f>
      </c>
      <c r="N130" s="3">
        <f>IF(F130="","",(F130-G130-M130-H130)/F130)</f>
      </c>
      <c r="O130" s="4">
        <f>IF(F130="","",IF(N130&lt;=0,"LỖ CƠ CẤU",1/N130))</f>
      </c>
      <c r="P130" s="4">
        <f>IF(F130="","",IF(N130&lt;=0,"LỖ CƠ CẤU",O130/(1-K130)))</f>
      </c>
      <c r="Q130" s="4">
        <f>IF(F130="","",IF(N130-THAM_SO!$B$15&lt;=0,"KHÔNG KHẢ THI",1/(N130-THAM_SO!$B$15)))</f>
      </c>
    </row>
    <row r="131">
      <c r="A131">
        <f>IF(SAN_PHAM!A131="","",SAN_PHAM!A131)</f>
      </c>
      <c r="B131">
        <f>IF(SAN_PHAM!B131="","",SAN_PHAM!B131)</f>
      </c>
      <c r="C131">
        <f>IF(SAN_PHAM!C131="","",SAN_PHAM!C131)</f>
      </c>
      <c r="D131">
        <f>IF(SAN_PHAM!D131="","",SAN_PHAM!D131)</f>
      </c>
      <c r="E131">
        <f>IF(SAN_PHAM!E131="","",SAN_PHAM!E131)</f>
      </c>
      <c r="F131" s="2">
        <f>IF(SAN_PHAM!F131="","",SAN_PHAM!F131)</f>
      </c>
      <c r="G131" s="2">
        <f>IF(SAN_PHAM!$F131="","",N(SAN_PHAM!G131))</f>
      </c>
      <c r="H131" s="2">
        <f>IF(SAN_PHAM!$F131="","",N(SAN_PHAM!H131))</f>
      </c>
      <c r="I131">
        <f>IF(SAN_PHAM!I131="","",SAN_PHAM!I131)</f>
      </c>
      <c r="J131">
        <f>IF(SAN_PHAM!J131="","",SAN_PHAM!J131)</f>
      </c>
      <c r="K131" s="3">
        <f>IF(SAN_PHAM!$F131="","",N(SAN_PHAM!K131))</f>
      </c>
      <c r="L131" s="3">
        <f>IF(F131="","",VLOOKUP(C131,THAM_SO!A:B,2,0)+IF(D131="Mall",VLOOKUP(E131,THAM_SO!D:E,2,0),0)+IF(I131="CÓ",THAM_SO!$B$10,0)+IF(J131="CÓ",THAM_SO!$B$11,0))</f>
      </c>
      <c r="M131" s="2">
        <f>IF(F131="","",F131*L131-MAX(0,F131*THAM_SO!$B$10*(I131="CÓ")-THAM_SO!$B$12))</f>
      </c>
      <c r="N131" s="3">
        <f>IF(F131="","",(F131-G131-M131-H131)/F131)</f>
      </c>
      <c r="O131" s="4">
        <f>IF(F131="","",IF(N131&lt;=0,"LỖ CƠ CẤU",1/N131))</f>
      </c>
      <c r="P131" s="4">
        <f>IF(F131="","",IF(N131&lt;=0,"LỖ CƠ CẤU",O131/(1-K131)))</f>
      </c>
      <c r="Q131" s="4">
        <f>IF(F131="","",IF(N131-THAM_SO!$B$15&lt;=0,"KHÔNG KHẢ THI",1/(N131-THAM_SO!$B$15)))</f>
      </c>
    </row>
    <row r="132">
      <c r="A132">
        <f>IF(SAN_PHAM!A132="","",SAN_PHAM!A132)</f>
      </c>
      <c r="B132">
        <f>IF(SAN_PHAM!B132="","",SAN_PHAM!B132)</f>
      </c>
      <c r="C132">
        <f>IF(SAN_PHAM!C132="","",SAN_PHAM!C132)</f>
      </c>
      <c r="D132">
        <f>IF(SAN_PHAM!D132="","",SAN_PHAM!D132)</f>
      </c>
      <c r="E132">
        <f>IF(SAN_PHAM!E132="","",SAN_PHAM!E132)</f>
      </c>
      <c r="F132" s="2">
        <f>IF(SAN_PHAM!F132="","",SAN_PHAM!F132)</f>
      </c>
      <c r="G132" s="2">
        <f>IF(SAN_PHAM!$F132="","",N(SAN_PHAM!G132))</f>
      </c>
      <c r="H132" s="2">
        <f>IF(SAN_PHAM!$F132="","",N(SAN_PHAM!H132))</f>
      </c>
      <c r="I132">
        <f>IF(SAN_PHAM!I132="","",SAN_PHAM!I132)</f>
      </c>
      <c r="J132">
        <f>IF(SAN_PHAM!J132="","",SAN_PHAM!J132)</f>
      </c>
      <c r="K132" s="3">
        <f>IF(SAN_PHAM!$F132="","",N(SAN_PHAM!K132))</f>
      </c>
      <c r="L132" s="3">
        <f>IF(F132="","",VLOOKUP(C132,THAM_SO!A:B,2,0)+IF(D132="Mall",VLOOKUP(E132,THAM_SO!D:E,2,0),0)+IF(I132="CÓ",THAM_SO!$B$10,0)+IF(J132="CÓ",THAM_SO!$B$11,0))</f>
      </c>
      <c r="M132" s="2">
        <f>IF(F132="","",F132*L132-MAX(0,F132*THAM_SO!$B$10*(I132="CÓ")-THAM_SO!$B$12))</f>
      </c>
      <c r="N132" s="3">
        <f>IF(F132="","",(F132-G132-M132-H132)/F132)</f>
      </c>
      <c r="O132" s="4">
        <f>IF(F132="","",IF(N132&lt;=0,"LỖ CƠ CẤU",1/N132))</f>
      </c>
      <c r="P132" s="4">
        <f>IF(F132="","",IF(N132&lt;=0,"LỖ CƠ CẤU",O132/(1-K132)))</f>
      </c>
      <c r="Q132" s="4">
        <f>IF(F132="","",IF(N132-THAM_SO!$B$15&lt;=0,"KHÔNG KHẢ THI",1/(N132-THAM_SO!$B$15)))</f>
      </c>
    </row>
    <row r="133">
      <c r="A133">
        <f>IF(SAN_PHAM!A133="","",SAN_PHAM!A133)</f>
      </c>
      <c r="B133">
        <f>IF(SAN_PHAM!B133="","",SAN_PHAM!B133)</f>
      </c>
      <c r="C133">
        <f>IF(SAN_PHAM!C133="","",SAN_PHAM!C133)</f>
      </c>
      <c r="D133">
        <f>IF(SAN_PHAM!D133="","",SAN_PHAM!D133)</f>
      </c>
      <c r="E133">
        <f>IF(SAN_PHAM!E133="","",SAN_PHAM!E133)</f>
      </c>
      <c r="F133" s="2">
        <f>IF(SAN_PHAM!F133="","",SAN_PHAM!F133)</f>
      </c>
      <c r="G133" s="2">
        <f>IF(SAN_PHAM!$F133="","",N(SAN_PHAM!G133))</f>
      </c>
      <c r="H133" s="2">
        <f>IF(SAN_PHAM!$F133="","",N(SAN_PHAM!H133))</f>
      </c>
      <c r="I133">
        <f>IF(SAN_PHAM!I133="","",SAN_PHAM!I133)</f>
      </c>
      <c r="J133">
        <f>IF(SAN_PHAM!J133="","",SAN_PHAM!J133)</f>
      </c>
      <c r="K133" s="3">
        <f>IF(SAN_PHAM!$F133="","",N(SAN_PHAM!K133))</f>
      </c>
      <c r="L133" s="3">
        <f>IF(F133="","",VLOOKUP(C133,THAM_SO!A:B,2,0)+IF(D133="Mall",VLOOKUP(E133,THAM_SO!D:E,2,0),0)+IF(I133="CÓ",THAM_SO!$B$10,0)+IF(J133="CÓ",THAM_SO!$B$11,0))</f>
      </c>
      <c r="M133" s="2">
        <f>IF(F133="","",F133*L133-MAX(0,F133*THAM_SO!$B$10*(I133="CÓ")-THAM_SO!$B$12))</f>
      </c>
      <c r="N133" s="3">
        <f>IF(F133="","",(F133-G133-M133-H133)/F133)</f>
      </c>
      <c r="O133" s="4">
        <f>IF(F133="","",IF(N133&lt;=0,"LỖ CƠ CẤU",1/N133))</f>
      </c>
      <c r="P133" s="4">
        <f>IF(F133="","",IF(N133&lt;=0,"LỖ CƠ CẤU",O133/(1-K133)))</f>
      </c>
      <c r="Q133" s="4">
        <f>IF(F133="","",IF(N133-THAM_SO!$B$15&lt;=0,"KHÔNG KHẢ THI",1/(N133-THAM_SO!$B$15)))</f>
      </c>
    </row>
    <row r="134">
      <c r="A134">
        <f>IF(SAN_PHAM!A134="","",SAN_PHAM!A134)</f>
      </c>
      <c r="B134">
        <f>IF(SAN_PHAM!B134="","",SAN_PHAM!B134)</f>
      </c>
      <c r="C134">
        <f>IF(SAN_PHAM!C134="","",SAN_PHAM!C134)</f>
      </c>
      <c r="D134">
        <f>IF(SAN_PHAM!D134="","",SAN_PHAM!D134)</f>
      </c>
      <c r="E134">
        <f>IF(SAN_PHAM!E134="","",SAN_PHAM!E134)</f>
      </c>
      <c r="F134" s="2">
        <f>IF(SAN_PHAM!F134="","",SAN_PHAM!F134)</f>
      </c>
      <c r="G134" s="2">
        <f>IF(SAN_PHAM!$F134="","",N(SAN_PHAM!G134))</f>
      </c>
      <c r="H134" s="2">
        <f>IF(SAN_PHAM!$F134="","",N(SAN_PHAM!H134))</f>
      </c>
      <c r="I134">
        <f>IF(SAN_PHAM!I134="","",SAN_PHAM!I134)</f>
      </c>
      <c r="J134">
        <f>IF(SAN_PHAM!J134="","",SAN_PHAM!J134)</f>
      </c>
      <c r="K134" s="3">
        <f>IF(SAN_PHAM!$F134="","",N(SAN_PHAM!K134))</f>
      </c>
      <c r="L134" s="3">
        <f>IF(F134="","",VLOOKUP(C134,THAM_SO!A:B,2,0)+IF(D134="Mall",VLOOKUP(E134,THAM_SO!D:E,2,0),0)+IF(I134="CÓ",THAM_SO!$B$10,0)+IF(J134="CÓ",THAM_SO!$B$11,0))</f>
      </c>
      <c r="M134" s="2">
        <f>IF(F134="","",F134*L134-MAX(0,F134*THAM_SO!$B$10*(I134="CÓ")-THAM_SO!$B$12))</f>
      </c>
      <c r="N134" s="3">
        <f>IF(F134="","",(F134-G134-M134-H134)/F134)</f>
      </c>
      <c r="O134" s="4">
        <f>IF(F134="","",IF(N134&lt;=0,"LỖ CƠ CẤU",1/N134))</f>
      </c>
      <c r="P134" s="4">
        <f>IF(F134="","",IF(N134&lt;=0,"LỖ CƠ CẤU",O134/(1-K134)))</f>
      </c>
      <c r="Q134" s="4">
        <f>IF(F134="","",IF(N134-THAM_SO!$B$15&lt;=0,"KHÔNG KHẢ THI",1/(N134-THAM_SO!$B$15)))</f>
      </c>
    </row>
    <row r="135">
      <c r="A135">
        <f>IF(SAN_PHAM!A135="","",SAN_PHAM!A135)</f>
      </c>
      <c r="B135">
        <f>IF(SAN_PHAM!B135="","",SAN_PHAM!B135)</f>
      </c>
      <c r="C135">
        <f>IF(SAN_PHAM!C135="","",SAN_PHAM!C135)</f>
      </c>
      <c r="D135">
        <f>IF(SAN_PHAM!D135="","",SAN_PHAM!D135)</f>
      </c>
      <c r="E135">
        <f>IF(SAN_PHAM!E135="","",SAN_PHAM!E135)</f>
      </c>
      <c r="F135" s="2">
        <f>IF(SAN_PHAM!F135="","",SAN_PHAM!F135)</f>
      </c>
      <c r="G135" s="2">
        <f>IF(SAN_PHAM!$F135="","",N(SAN_PHAM!G135))</f>
      </c>
      <c r="H135" s="2">
        <f>IF(SAN_PHAM!$F135="","",N(SAN_PHAM!H135))</f>
      </c>
      <c r="I135">
        <f>IF(SAN_PHAM!I135="","",SAN_PHAM!I135)</f>
      </c>
      <c r="J135">
        <f>IF(SAN_PHAM!J135="","",SAN_PHAM!J135)</f>
      </c>
      <c r="K135" s="3">
        <f>IF(SAN_PHAM!$F135="","",N(SAN_PHAM!K135))</f>
      </c>
      <c r="L135" s="3">
        <f>IF(F135="","",VLOOKUP(C135,THAM_SO!A:B,2,0)+IF(D135="Mall",VLOOKUP(E135,THAM_SO!D:E,2,0),0)+IF(I135="CÓ",THAM_SO!$B$10,0)+IF(J135="CÓ",THAM_SO!$B$11,0))</f>
      </c>
      <c r="M135" s="2">
        <f>IF(F135="","",F135*L135-MAX(0,F135*THAM_SO!$B$10*(I135="CÓ")-THAM_SO!$B$12))</f>
      </c>
      <c r="N135" s="3">
        <f>IF(F135="","",(F135-G135-M135-H135)/F135)</f>
      </c>
      <c r="O135" s="4">
        <f>IF(F135="","",IF(N135&lt;=0,"LỖ CƠ CẤU",1/N135))</f>
      </c>
      <c r="P135" s="4">
        <f>IF(F135="","",IF(N135&lt;=0,"LỖ CƠ CẤU",O135/(1-K135)))</f>
      </c>
      <c r="Q135" s="4">
        <f>IF(F135="","",IF(N135-THAM_SO!$B$15&lt;=0,"KHÔNG KHẢ THI",1/(N135-THAM_SO!$B$15)))</f>
      </c>
    </row>
    <row r="136">
      <c r="A136">
        <f>IF(SAN_PHAM!A136="","",SAN_PHAM!A136)</f>
      </c>
      <c r="B136">
        <f>IF(SAN_PHAM!B136="","",SAN_PHAM!B136)</f>
      </c>
      <c r="C136">
        <f>IF(SAN_PHAM!C136="","",SAN_PHAM!C136)</f>
      </c>
      <c r="D136">
        <f>IF(SAN_PHAM!D136="","",SAN_PHAM!D136)</f>
      </c>
      <c r="E136">
        <f>IF(SAN_PHAM!E136="","",SAN_PHAM!E136)</f>
      </c>
      <c r="F136" s="2">
        <f>IF(SAN_PHAM!F136="","",SAN_PHAM!F136)</f>
      </c>
      <c r="G136" s="2">
        <f>IF(SAN_PHAM!$F136="","",N(SAN_PHAM!G136))</f>
      </c>
      <c r="H136" s="2">
        <f>IF(SAN_PHAM!$F136="","",N(SAN_PHAM!H136))</f>
      </c>
      <c r="I136">
        <f>IF(SAN_PHAM!I136="","",SAN_PHAM!I136)</f>
      </c>
      <c r="J136">
        <f>IF(SAN_PHAM!J136="","",SAN_PHAM!J136)</f>
      </c>
      <c r="K136" s="3">
        <f>IF(SAN_PHAM!$F136="","",N(SAN_PHAM!K136))</f>
      </c>
      <c r="L136" s="3">
        <f>IF(F136="","",VLOOKUP(C136,THAM_SO!A:B,2,0)+IF(D136="Mall",VLOOKUP(E136,THAM_SO!D:E,2,0),0)+IF(I136="CÓ",THAM_SO!$B$10,0)+IF(J136="CÓ",THAM_SO!$B$11,0))</f>
      </c>
      <c r="M136" s="2">
        <f>IF(F136="","",F136*L136-MAX(0,F136*THAM_SO!$B$10*(I136="CÓ")-THAM_SO!$B$12))</f>
      </c>
      <c r="N136" s="3">
        <f>IF(F136="","",(F136-G136-M136-H136)/F136)</f>
      </c>
      <c r="O136" s="4">
        <f>IF(F136="","",IF(N136&lt;=0,"LỖ CƠ CẤU",1/N136))</f>
      </c>
      <c r="P136" s="4">
        <f>IF(F136="","",IF(N136&lt;=0,"LỖ CƠ CẤU",O136/(1-K136)))</f>
      </c>
      <c r="Q136" s="4">
        <f>IF(F136="","",IF(N136-THAM_SO!$B$15&lt;=0,"KHÔNG KHẢ THI",1/(N136-THAM_SO!$B$15)))</f>
      </c>
    </row>
    <row r="137">
      <c r="A137">
        <f>IF(SAN_PHAM!A137="","",SAN_PHAM!A137)</f>
      </c>
      <c r="B137">
        <f>IF(SAN_PHAM!B137="","",SAN_PHAM!B137)</f>
      </c>
      <c r="C137">
        <f>IF(SAN_PHAM!C137="","",SAN_PHAM!C137)</f>
      </c>
      <c r="D137">
        <f>IF(SAN_PHAM!D137="","",SAN_PHAM!D137)</f>
      </c>
      <c r="E137">
        <f>IF(SAN_PHAM!E137="","",SAN_PHAM!E137)</f>
      </c>
      <c r="F137" s="2">
        <f>IF(SAN_PHAM!F137="","",SAN_PHAM!F137)</f>
      </c>
      <c r="G137" s="2">
        <f>IF(SAN_PHAM!$F137="","",N(SAN_PHAM!G137))</f>
      </c>
      <c r="H137" s="2">
        <f>IF(SAN_PHAM!$F137="","",N(SAN_PHAM!H137))</f>
      </c>
      <c r="I137">
        <f>IF(SAN_PHAM!I137="","",SAN_PHAM!I137)</f>
      </c>
      <c r="J137">
        <f>IF(SAN_PHAM!J137="","",SAN_PHAM!J137)</f>
      </c>
      <c r="K137" s="3">
        <f>IF(SAN_PHAM!$F137="","",N(SAN_PHAM!K137))</f>
      </c>
      <c r="L137" s="3">
        <f>IF(F137="","",VLOOKUP(C137,THAM_SO!A:B,2,0)+IF(D137="Mall",VLOOKUP(E137,THAM_SO!D:E,2,0),0)+IF(I137="CÓ",THAM_SO!$B$10,0)+IF(J137="CÓ",THAM_SO!$B$11,0))</f>
      </c>
      <c r="M137" s="2">
        <f>IF(F137="","",F137*L137-MAX(0,F137*THAM_SO!$B$10*(I137="CÓ")-THAM_SO!$B$12))</f>
      </c>
      <c r="N137" s="3">
        <f>IF(F137="","",(F137-G137-M137-H137)/F137)</f>
      </c>
      <c r="O137" s="4">
        <f>IF(F137="","",IF(N137&lt;=0,"LỖ CƠ CẤU",1/N137))</f>
      </c>
      <c r="P137" s="4">
        <f>IF(F137="","",IF(N137&lt;=0,"LỖ CƠ CẤU",O137/(1-K137)))</f>
      </c>
      <c r="Q137" s="4">
        <f>IF(F137="","",IF(N137-THAM_SO!$B$15&lt;=0,"KHÔNG KHẢ THI",1/(N137-THAM_SO!$B$15)))</f>
      </c>
    </row>
    <row r="138">
      <c r="A138">
        <f>IF(SAN_PHAM!A138="","",SAN_PHAM!A138)</f>
      </c>
      <c r="B138">
        <f>IF(SAN_PHAM!B138="","",SAN_PHAM!B138)</f>
      </c>
      <c r="C138">
        <f>IF(SAN_PHAM!C138="","",SAN_PHAM!C138)</f>
      </c>
      <c r="D138">
        <f>IF(SAN_PHAM!D138="","",SAN_PHAM!D138)</f>
      </c>
      <c r="E138">
        <f>IF(SAN_PHAM!E138="","",SAN_PHAM!E138)</f>
      </c>
      <c r="F138" s="2">
        <f>IF(SAN_PHAM!F138="","",SAN_PHAM!F138)</f>
      </c>
      <c r="G138" s="2">
        <f>IF(SAN_PHAM!$F138="","",N(SAN_PHAM!G138))</f>
      </c>
      <c r="H138" s="2">
        <f>IF(SAN_PHAM!$F138="","",N(SAN_PHAM!H138))</f>
      </c>
      <c r="I138">
        <f>IF(SAN_PHAM!I138="","",SAN_PHAM!I138)</f>
      </c>
      <c r="J138">
        <f>IF(SAN_PHAM!J138="","",SAN_PHAM!J138)</f>
      </c>
      <c r="K138" s="3">
        <f>IF(SAN_PHAM!$F138="","",N(SAN_PHAM!K138))</f>
      </c>
      <c r="L138" s="3">
        <f>IF(F138="","",VLOOKUP(C138,THAM_SO!A:B,2,0)+IF(D138="Mall",VLOOKUP(E138,THAM_SO!D:E,2,0),0)+IF(I138="CÓ",THAM_SO!$B$10,0)+IF(J138="CÓ",THAM_SO!$B$11,0))</f>
      </c>
      <c r="M138" s="2">
        <f>IF(F138="","",F138*L138-MAX(0,F138*THAM_SO!$B$10*(I138="CÓ")-THAM_SO!$B$12))</f>
      </c>
      <c r="N138" s="3">
        <f>IF(F138="","",(F138-G138-M138-H138)/F138)</f>
      </c>
      <c r="O138" s="4">
        <f>IF(F138="","",IF(N138&lt;=0,"LỖ CƠ CẤU",1/N138))</f>
      </c>
      <c r="P138" s="4">
        <f>IF(F138="","",IF(N138&lt;=0,"LỖ CƠ CẤU",O138/(1-K138)))</f>
      </c>
      <c r="Q138" s="4">
        <f>IF(F138="","",IF(N138-THAM_SO!$B$15&lt;=0,"KHÔNG KHẢ THI",1/(N138-THAM_SO!$B$15)))</f>
      </c>
    </row>
    <row r="139">
      <c r="A139">
        <f>IF(SAN_PHAM!A139="","",SAN_PHAM!A139)</f>
      </c>
      <c r="B139">
        <f>IF(SAN_PHAM!B139="","",SAN_PHAM!B139)</f>
      </c>
      <c r="C139">
        <f>IF(SAN_PHAM!C139="","",SAN_PHAM!C139)</f>
      </c>
      <c r="D139">
        <f>IF(SAN_PHAM!D139="","",SAN_PHAM!D139)</f>
      </c>
      <c r="E139">
        <f>IF(SAN_PHAM!E139="","",SAN_PHAM!E139)</f>
      </c>
      <c r="F139" s="2">
        <f>IF(SAN_PHAM!F139="","",SAN_PHAM!F139)</f>
      </c>
      <c r="G139" s="2">
        <f>IF(SAN_PHAM!$F139="","",N(SAN_PHAM!G139))</f>
      </c>
      <c r="H139" s="2">
        <f>IF(SAN_PHAM!$F139="","",N(SAN_PHAM!H139))</f>
      </c>
      <c r="I139">
        <f>IF(SAN_PHAM!I139="","",SAN_PHAM!I139)</f>
      </c>
      <c r="J139">
        <f>IF(SAN_PHAM!J139="","",SAN_PHAM!J139)</f>
      </c>
      <c r="K139" s="3">
        <f>IF(SAN_PHAM!$F139="","",N(SAN_PHAM!K139))</f>
      </c>
      <c r="L139" s="3">
        <f>IF(F139="","",VLOOKUP(C139,THAM_SO!A:B,2,0)+IF(D139="Mall",VLOOKUP(E139,THAM_SO!D:E,2,0),0)+IF(I139="CÓ",THAM_SO!$B$10,0)+IF(J139="CÓ",THAM_SO!$B$11,0))</f>
      </c>
      <c r="M139" s="2">
        <f>IF(F139="","",F139*L139-MAX(0,F139*THAM_SO!$B$10*(I139="CÓ")-THAM_SO!$B$12))</f>
      </c>
      <c r="N139" s="3">
        <f>IF(F139="","",(F139-G139-M139-H139)/F139)</f>
      </c>
      <c r="O139" s="4">
        <f>IF(F139="","",IF(N139&lt;=0,"LỖ CƠ CẤU",1/N139))</f>
      </c>
      <c r="P139" s="4">
        <f>IF(F139="","",IF(N139&lt;=0,"LỖ CƠ CẤU",O139/(1-K139)))</f>
      </c>
      <c r="Q139" s="4">
        <f>IF(F139="","",IF(N139-THAM_SO!$B$15&lt;=0,"KHÔNG KHẢ THI",1/(N139-THAM_SO!$B$15)))</f>
      </c>
    </row>
    <row r="140">
      <c r="A140">
        <f>IF(SAN_PHAM!A140="","",SAN_PHAM!A140)</f>
      </c>
      <c r="B140">
        <f>IF(SAN_PHAM!B140="","",SAN_PHAM!B140)</f>
      </c>
      <c r="C140">
        <f>IF(SAN_PHAM!C140="","",SAN_PHAM!C140)</f>
      </c>
      <c r="D140">
        <f>IF(SAN_PHAM!D140="","",SAN_PHAM!D140)</f>
      </c>
      <c r="E140">
        <f>IF(SAN_PHAM!E140="","",SAN_PHAM!E140)</f>
      </c>
      <c r="F140" s="2">
        <f>IF(SAN_PHAM!F140="","",SAN_PHAM!F140)</f>
      </c>
      <c r="G140" s="2">
        <f>IF(SAN_PHAM!$F140="","",N(SAN_PHAM!G140))</f>
      </c>
      <c r="H140" s="2">
        <f>IF(SAN_PHAM!$F140="","",N(SAN_PHAM!H140))</f>
      </c>
      <c r="I140">
        <f>IF(SAN_PHAM!I140="","",SAN_PHAM!I140)</f>
      </c>
      <c r="J140">
        <f>IF(SAN_PHAM!J140="","",SAN_PHAM!J140)</f>
      </c>
      <c r="K140" s="3">
        <f>IF(SAN_PHAM!$F140="","",N(SAN_PHAM!K140))</f>
      </c>
      <c r="L140" s="3">
        <f>IF(F140="","",VLOOKUP(C140,THAM_SO!A:B,2,0)+IF(D140="Mall",VLOOKUP(E140,THAM_SO!D:E,2,0),0)+IF(I140="CÓ",THAM_SO!$B$10,0)+IF(J140="CÓ",THAM_SO!$B$11,0))</f>
      </c>
      <c r="M140" s="2">
        <f>IF(F140="","",F140*L140-MAX(0,F140*THAM_SO!$B$10*(I140="CÓ")-THAM_SO!$B$12))</f>
      </c>
      <c r="N140" s="3">
        <f>IF(F140="","",(F140-G140-M140-H140)/F140)</f>
      </c>
      <c r="O140" s="4">
        <f>IF(F140="","",IF(N140&lt;=0,"LỖ CƠ CẤU",1/N140))</f>
      </c>
      <c r="P140" s="4">
        <f>IF(F140="","",IF(N140&lt;=0,"LỖ CƠ CẤU",O140/(1-K140)))</f>
      </c>
      <c r="Q140" s="4">
        <f>IF(F140="","",IF(N140-THAM_SO!$B$15&lt;=0,"KHÔNG KHẢ THI",1/(N140-THAM_SO!$B$15)))</f>
      </c>
    </row>
    <row r="141">
      <c r="A141">
        <f>IF(SAN_PHAM!A141="","",SAN_PHAM!A141)</f>
      </c>
      <c r="B141">
        <f>IF(SAN_PHAM!B141="","",SAN_PHAM!B141)</f>
      </c>
      <c r="C141">
        <f>IF(SAN_PHAM!C141="","",SAN_PHAM!C141)</f>
      </c>
      <c r="D141">
        <f>IF(SAN_PHAM!D141="","",SAN_PHAM!D141)</f>
      </c>
      <c r="E141">
        <f>IF(SAN_PHAM!E141="","",SAN_PHAM!E141)</f>
      </c>
      <c r="F141" s="2">
        <f>IF(SAN_PHAM!F141="","",SAN_PHAM!F141)</f>
      </c>
      <c r="G141" s="2">
        <f>IF(SAN_PHAM!$F141="","",N(SAN_PHAM!G141))</f>
      </c>
      <c r="H141" s="2">
        <f>IF(SAN_PHAM!$F141="","",N(SAN_PHAM!H141))</f>
      </c>
      <c r="I141">
        <f>IF(SAN_PHAM!I141="","",SAN_PHAM!I141)</f>
      </c>
      <c r="J141">
        <f>IF(SAN_PHAM!J141="","",SAN_PHAM!J141)</f>
      </c>
      <c r="K141" s="3">
        <f>IF(SAN_PHAM!$F141="","",N(SAN_PHAM!K141))</f>
      </c>
      <c r="L141" s="3">
        <f>IF(F141="","",VLOOKUP(C141,THAM_SO!A:B,2,0)+IF(D141="Mall",VLOOKUP(E141,THAM_SO!D:E,2,0),0)+IF(I141="CÓ",THAM_SO!$B$10,0)+IF(J141="CÓ",THAM_SO!$B$11,0))</f>
      </c>
      <c r="M141" s="2">
        <f>IF(F141="","",F141*L141-MAX(0,F141*THAM_SO!$B$10*(I141="CÓ")-THAM_SO!$B$12))</f>
      </c>
      <c r="N141" s="3">
        <f>IF(F141="","",(F141-G141-M141-H141)/F141)</f>
      </c>
      <c r="O141" s="4">
        <f>IF(F141="","",IF(N141&lt;=0,"LỖ CƠ CẤU",1/N141))</f>
      </c>
      <c r="P141" s="4">
        <f>IF(F141="","",IF(N141&lt;=0,"LỖ CƠ CẤU",O141/(1-K141)))</f>
      </c>
      <c r="Q141" s="4">
        <f>IF(F141="","",IF(N141-THAM_SO!$B$15&lt;=0,"KHÔNG KHẢ THI",1/(N141-THAM_SO!$B$15)))</f>
      </c>
    </row>
    <row r="142">
      <c r="A142">
        <f>IF(SAN_PHAM!A142="","",SAN_PHAM!A142)</f>
      </c>
      <c r="B142">
        <f>IF(SAN_PHAM!B142="","",SAN_PHAM!B142)</f>
      </c>
      <c r="C142">
        <f>IF(SAN_PHAM!C142="","",SAN_PHAM!C142)</f>
      </c>
      <c r="D142">
        <f>IF(SAN_PHAM!D142="","",SAN_PHAM!D142)</f>
      </c>
      <c r="E142">
        <f>IF(SAN_PHAM!E142="","",SAN_PHAM!E142)</f>
      </c>
      <c r="F142" s="2">
        <f>IF(SAN_PHAM!F142="","",SAN_PHAM!F142)</f>
      </c>
      <c r="G142" s="2">
        <f>IF(SAN_PHAM!$F142="","",N(SAN_PHAM!G142))</f>
      </c>
      <c r="H142" s="2">
        <f>IF(SAN_PHAM!$F142="","",N(SAN_PHAM!H142))</f>
      </c>
      <c r="I142">
        <f>IF(SAN_PHAM!I142="","",SAN_PHAM!I142)</f>
      </c>
      <c r="J142">
        <f>IF(SAN_PHAM!J142="","",SAN_PHAM!J142)</f>
      </c>
      <c r="K142" s="3">
        <f>IF(SAN_PHAM!$F142="","",N(SAN_PHAM!K142))</f>
      </c>
      <c r="L142" s="3">
        <f>IF(F142="","",VLOOKUP(C142,THAM_SO!A:B,2,0)+IF(D142="Mall",VLOOKUP(E142,THAM_SO!D:E,2,0),0)+IF(I142="CÓ",THAM_SO!$B$10,0)+IF(J142="CÓ",THAM_SO!$B$11,0))</f>
      </c>
      <c r="M142" s="2">
        <f>IF(F142="","",F142*L142-MAX(0,F142*THAM_SO!$B$10*(I142="CÓ")-THAM_SO!$B$12))</f>
      </c>
      <c r="N142" s="3">
        <f>IF(F142="","",(F142-G142-M142-H142)/F142)</f>
      </c>
      <c r="O142" s="4">
        <f>IF(F142="","",IF(N142&lt;=0,"LỖ CƠ CẤU",1/N142))</f>
      </c>
      <c r="P142" s="4">
        <f>IF(F142="","",IF(N142&lt;=0,"LỖ CƠ CẤU",O142/(1-K142)))</f>
      </c>
      <c r="Q142" s="4">
        <f>IF(F142="","",IF(N142-THAM_SO!$B$15&lt;=0,"KHÔNG KHẢ THI",1/(N142-THAM_SO!$B$15)))</f>
      </c>
    </row>
    <row r="143">
      <c r="A143">
        <f>IF(SAN_PHAM!A143="","",SAN_PHAM!A143)</f>
      </c>
      <c r="B143">
        <f>IF(SAN_PHAM!B143="","",SAN_PHAM!B143)</f>
      </c>
      <c r="C143">
        <f>IF(SAN_PHAM!C143="","",SAN_PHAM!C143)</f>
      </c>
      <c r="D143">
        <f>IF(SAN_PHAM!D143="","",SAN_PHAM!D143)</f>
      </c>
      <c r="E143">
        <f>IF(SAN_PHAM!E143="","",SAN_PHAM!E143)</f>
      </c>
      <c r="F143" s="2">
        <f>IF(SAN_PHAM!F143="","",SAN_PHAM!F143)</f>
      </c>
      <c r="G143" s="2">
        <f>IF(SAN_PHAM!$F143="","",N(SAN_PHAM!G143))</f>
      </c>
      <c r="H143" s="2">
        <f>IF(SAN_PHAM!$F143="","",N(SAN_PHAM!H143))</f>
      </c>
      <c r="I143">
        <f>IF(SAN_PHAM!I143="","",SAN_PHAM!I143)</f>
      </c>
      <c r="J143">
        <f>IF(SAN_PHAM!J143="","",SAN_PHAM!J143)</f>
      </c>
      <c r="K143" s="3">
        <f>IF(SAN_PHAM!$F143="","",N(SAN_PHAM!K143))</f>
      </c>
      <c r="L143" s="3">
        <f>IF(F143="","",VLOOKUP(C143,THAM_SO!A:B,2,0)+IF(D143="Mall",VLOOKUP(E143,THAM_SO!D:E,2,0),0)+IF(I143="CÓ",THAM_SO!$B$10,0)+IF(J143="CÓ",THAM_SO!$B$11,0))</f>
      </c>
      <c r="M143" s="2">
        <f>IF(F143="","",F143*L143-MAX(0,F143*THAM_SO!$B$10*(I143="CÓ")-THAM_SO!$B$12))</f>
      </c>
      <c r="N143" s="3">
        <f>IF(F143="","",(F143-G143-M143-H143)/F143)</f>
      </c>
      <c r="O143" s="4">
        <f>IF(F143="","",IF(N143&lt;=0,"LỖ CƠ CẤU",1/N143))</f>
      </c>
      <c r="P143" s="4">
        <f>IF(F143="","",IF(N143&lt;=0,"LỖ CƠ CẤU",O143/(1-K143)))</f>
      </c>
      <c r="Q143" s="4">
        <f>IF(F143="","",IF(N143-THAM_SO!$B$15&lt;=0,"KHÔNG KHẢ THI",1/(N143-THAM_SO!$B$15)))</f>
      </c>
    </row>
    <row r="144">
      <c r="A144">
        <f>IF(SAN_PHAM!A144="","",SAN_PHAM!A144)</f>
      </c>
      <c r="B144">
        <f>IF(SAN_PHAM!B144="","",SAN_PHAM!B144)</f>
      </c>
      <c r="C144">
        <f>IF(SAN_PHAM!C144="","",SAN_PHAM!C144)</f>
      </c>
      <c r="D144">
        <f>IF(SAN_PHAM!D144="","",SAN_PHAM!D144)</f>
      </c>
      <c r="E144">
        <f>IF(SAN_PHAM!E144="","",SAN_PHAM!E144)</f>
      </c>
      <c r="F144" s="2">
        <f>IF(SAN_PHAM!F144="","",SAN_PHAM!F144)</f>
      </c>
      <c r="G144" s="2">
        <f>IF(SAN_PHAM!$F144="","",N(SAN_PHAM!G144))</f>
      </c>
      <c r="H144" s="2">
        <f>IF(SAN_PHAM!$F144="","",N(SAN_PHAM!H144))</f>
      </c>
      <c r="I144">
        <f>IF(SAN_PHAM!I144="","",SAN_PHAM!I144)</f>
      </c>
      <c r="J144">
        <f>IF(SAN_PHAM!J144="","",SAN_PHAM!J144)</f>
      </c>
      <c r="K144" s="3">
        <f>IF(SAN_PHAM!$F144="","",N(SAN_PHAM!K144))</f>
      </c>
      <c r="L144" s="3">
        <f>IF(F144="","",VLOOKUP(C144,THAM_SO!A:B,2,0)+IF(D144="Mall",VLOOKUP(E144,THAM_SO!D:E,2,0),0)+IF(I144="CÓ",THAM_SO!$B$10,0)+IF(J144="CÓ",THAM_SO!$B$11,0))</f>
      </c>
      <c r="M144" s="2">
        <f>IF(F144="","",F144*L144-MAX(0,F144*THAM_SO!$B$10*(I144="CÓ")-THAM_SO!$B$12))</f>
      </c>
      <c r="N144" s="3">
        <f>IF(F144="","",(F144-G144-M144-H144)/F144)</f>
      </c>
      <c r="O144" s="4">
        <f>IF(F144="","",IF(N144&lt;=0,"LỖ CƠ CẤU",1/N144))</f>
      </c>
      <c r="P144" s="4">
        <f>IF(F144="","",IF(N144&lt;=0,"LỖ CƠ CẤU",O144/(1-K144)))</f>
      </c>
      <c r="Q144" s="4">
        <f>IF(F144="","",IF(N144-THAM_SO!$B$15&lt;=0,"KHÔNG KHẢ THI",1/(N144-THAM_SO!$B$15)))</f>
      </c>
    </row>
    <row r="145">
      <c r="A145">
        <f>IF(SAN_PHAM!A145="","",SAN_PHAM!A145)</f>
      </c>
      <c r="B145">
        <f>IF(SAN_PHAM!B145="","",SAN_PHAM!B145)</f>
      </c>
      <c r="C145">
        <f>IF(SAN_PHAM!C145="","",SAN_PHAM!C145)</f>
      </c>
      <c r="D145">
        <f>IF(SAN_PHAM!D145="","",SAN_PHAM!D145)</f>
      </c>
      <c r="E145">
        <f>IF(SAN_PHAM!E145="","",SAN_PHAM!E145)</f>
      </c>
      <c r="F145" s="2">
        <f>IF(SAN_PHAM!F145="","",SAN_PHAM!F145)</f>
      </c>
      <c r="G145" s="2">
        <f>IF(SAN_PHAM!$F145="","",N(SAN_PHAM!G145))</f>
      </c>
      <c r="H145" s="2">
        <f>IF(SAN_PHAM!$F145="","",N(SAN_PHAM!H145))</f>
      </c>
      <c r="I145">
        <f>IF(SAN_PHAM!I145="","",SAN_PHAM!I145)</f>
      </c>
      <c r="J145">
        <f>IF(SAN_PHAM!J145="","",SAN_PHAM!J145)</f>
      </c>
      <c r="K145" s="3">
        <f>IF(SAN_PHAM!$F145="","",N(SAN_PHAM!K145))</f>
      </c>
      <c r="L145" s="3">
        <f>IF(F145="","",VLOOKUP(C145,THAM_SO!A:B,2,0)+IF(D145="Mall",VLOOKUP(E145,THAM_SO!D:E,2,0),0)+IF(I145="CÓ",THAM_SO!$B$10,0)+IF(J145="CÓ",THAM_SO!$B$11,0))</f>
      </c>
      <c r="M145" s="2">
        <f>IF(F145="","",F145*L145-MAX(0,F145*THAM_SO!$B$10*(I145="CÓ")-THAM_SO!$B$12))</f>
      </c>
      <c r="N145" s="3">
        <f>IF(F145="","",(F145-G145-M145-H145)/F145)</f>
      </c>
      <c r="O145" s="4">
        <f>IF(F145="","",IF(N145&lt;=0,"LỖ CƠ CẤU",1/N145))</f>
      </c>
      <c r="P145" s="4">
        <f>IF(F145="","",IF(N145&lt;=0,"LỖ CƠ CẤU",O145/(1-K145)))</f>
      </c>
      <c r="Q145" s="4">
        <f>IF(F145="","",IF(N145-THAM_SO!$B$15&lt;=0,"KHÔNG KHẢ THI",1/(N145-THAM_SO!$B$15)))</f>
      </c>
    </row>
    <row r="146">
      <c r="A146">
        <f>IF(SAN_PHAM!A146="","",SAN_PHAM!A146)</f>
      </c>
      <c r="B146">
        <f>IF(SAN_PHAM!B146="","",SAN_PHAM!B146)</f>
      </c>
      <c r="C146">
        <f>IF(SAN_PHAM!C146="","",SAN_PHAM!C146)</f>
      </c>
      <c r="D146">
        <f>IF(SAN_PHAM!D146="","",SAN_PHAM!D146)</f>
      </c>
      <c r="E146">
        <f>IF(SAN_PHAM!E146="","",SAN_PHAM!E146)</f>
      </c>
      <c r="F146" s="2">
        <f>IF(SAN_PHAM!F146="","",SAN_PHAM!F146)</f>
      </c>
      <c r="G146" s="2">
        <f>IF(SAN_PHAM!$F146="","",N(SAN_PHAM!G146))</f>
      </c>
      <c r="H146" s="2">
        <f>IF(SAN_PHAM!$F146="","",N(SAN_PHAM!H146))</f>
      </c>
      <c r="I146">
        <f>IF(SAN_PHAM!I146="","",SAN_PHAM!I146)</f>
      </c>
      <c r="J146">
        <f>IF(SAN_PHAM!J146="","",SAN_PHAM!J146)</f>
      </c>
      <c r="K146" s="3">
        <f>IF(SAN_PHAM!$F146="","",N(SAN_PHAM!K146))</f>
      </c>
      <c r="L146" s="3">
        <f>IF(F146="","",VLOOKUP(C146,THAM_SO!A:B,2,0)+IF(D146="Mall",VLOOKUP(E146,THAM_SO!D:E,2,0),0)+IF(I146="CÓ",THAM_SO!$B$10,0)+IF(J146="CÓ",THAM_SO!$B$11,0))</f>
      </c>
      <c r="M146" s="2">
        <f>IF(F146="","",F146*L146-MAX(0,F146*THAM_SO!$B$10*(I146="CÓ")-THAM_SO!$B$12))</f>
      </c>
      <c r="N146" s="3">
        <f>IF(F146="","",(F146-G146-M146-H146)/F146)</f>
      </c>
      <c r="O146" s="4">
        <f>IF(F146="","",IF(N146&lt;=0,"LỖ CƠ CẤU",1/N146))</f>
      </c>
      <c r="P146" s="4">
        <f>IF(F146="","",IF(N146&lt;=0,"LỖ CƠ CẤU",O146/(1-K146)))</f>
      </c>
      <c r="Q146" s="4">
        <f>IF(F146="","",IF(N146-THAM_SO!$B$15&lt;=0,"KHÔNG KHẢ THI",1/(N146-THAM_SO!$B$15)))</f>
      </c>
    </row>
    <row r="147">
      <c r="A147">
        <f>IF(SAN_PHAM!A147="","",SAN_PHAM!A147)</f>
      </c>
      <c r="B147">
        <f>IF(SAN_PHAM!B147="","",SAN_PHAM!B147)</f>
      </c>
      <c r="C147">
        <f>IF(SAN_PHAM!C147="","",SAN_PHAM!C147)</f>
      </c>
      <c r="D147">
        <f>IF(SAN_PHAM!D147="","",SAN_PHAM!D147)</f>
      </c>
      <c r="E147">
        <f>IF(SAN_PHAM!E147="","",SAN_PHAM!E147)</f>
      </c>
      <c r="F147" s="2">
        <f>IF(SAN_PHAM!F147="","",SAN_PHAM!F147)</f>
      </c>
      <c r="G147" s="2">
        <f>IF(SAN_PHAM!$F147="","",N(SAN_PHAM!G147))</f>
      </c>
      <c r="H147" s="2">
        <f>IF(SAN_PHAM!$F147="","",N(SAN_PHAM!H147))</f>
      </c>
      <c r="I147">
        <f>IF(SAN_PHAM!I147="","",SAN_PHAM!I147)</f>
      </c>
      <c r="J147">
        <f>IF(SAN_PHAM!J147="","",SAN_PHAM!J147)</f>
      </c>
      <c r="K147" s="3">
        <f>IF(SAN_PHAM!$F147="","",N(SAN_PHAM!K147))</f>
      </c>
      <c r="L147" s="3">
        <f>IF(F147="","",VLOOKUP(C147,THAM_SO!A:B,2,0)+IF(D147="Mall",VLOOKUP(E147,THAM_SO!D:E,2,0),0)+IF(I147="CÓ",THAM_SO!$B$10,0)+IF(J147="CÓ",THAM_SO!$B$11,0))</f>
      </c>
      <c r="M147" s="2">
        <f>IF(F147="","",F147*L147-MAX(0,F147*THAM_SO!$B$10*(I147="CÓ")-THAM_SO!$B$12))</f>
      </c>
      <c r="N147" s="3">
        <f>IF(F147="","",(F147-G147-M147-H147)/F147)</f>
      </c>
      <c r="O147" s="4">
        <f>IF(F147="","",IF(N147&lt;=0,"LỖ CƠ CẤU",1/N147))</f>
      </c>
      <c r="P147" s="4">
        <f>IF(F147="","",IF(N147&lt;=0,"LỖ CƠ CẤU",O147/(1-K147)))</f>
      </c>
      <c r="Q147" s="4">
        <f>IF(F147="","",IF(N147-THAM_SO!$B$15&lt;=0,"KHÔNG KHẢ THI",1/(N147-THAM_SO!$B$15)))</f>
      </c>
    </row>
    <row r="148">
      <c r="A148">
        <f>IF(SAN_PHAM!A148="","",SAN_PHAM!A148)</f>
      </c>
      <c r="B148">
        <f>IF(SAN_PHAM!B148="","",SAN_PHAM!B148)</f>
      </c>
      <c r="C148">
        <f>IF(SAN_PHAM!C148="","",SAN_PHAM!C148)</f>
      </c>
      <c r="D148">
        <f>IF(SAN_PHAM!D148="","",SAN_PHAM!D148)</f>
      </c>
      <c r="E148">
        <f>IF(SAN_PHAM!E148="","",SAN_PHAM!E148)</f>
      </c>
      <c r="F148" s="2">
        <f>IF(SAN_PHAM!F148="","",SAN_PHAM!F148)</f>
      </c>
      <c r="G148" s="2">
        <f>IF(SAN_PHAM!$F148="","",N(SAN_PHAM!G148))</f>
      </c>
      <c r="H148" s="2">
        <f>IF(SAN_PHAM!$F148="","",N(SAN_PHAM!H148))</f>
      </c>
      <c r="I148">
        <f>IF(SAN_PHAM!I148="","",SAN_PHAM!I148)</f>
      </c>
      <c r="J148">
        <f>IF(SAN_PHAM!J148="","",SAN_PHAM!J148)</f>
      </c>
      <c r="K148" s="3">
        <f>IF(SAN_PHAM!$F148="","",N(SAN_PHAM!K148))</f>
      </c>
      <c r="L148" s="3">
        <f>IF(F148="","",VLOOKUP(C148,THAM_SO!A:B,2,0)+IF(D148="Mall",VLOOKUP(E148,THAM_SO!D:E,2,0),0)+IF(I148="CÓ",THAM_SO!$B$10,0)+IF(J148="CÓ",THAM_SO!$B$11,0))</f>
      </c>
      <c r="M148" s="2">
        <f>IF(F148="","",F148*L148-MAX(0,F148*THAM_SO!$B$10*(I148="CÓ")-THAM_SO!$B$12))</f>
      </c>
      <c r="N148" s="3">
        <f>IF(F148="","",(F148-G148-M148-H148)/F148)</f>
      </c>
      <c r="O148" s="4">
        <f>IF(F148="","",IF(N148&lt;=0,"LỖ CƠ CẤU",1/N148))</f>
      </c>
      <c r="P148" s="4">
        <f>IF(F148="","",IF(N148&lt;=0,"LỖ CƠ CẤU",O148/(1-K148)))</f>
      </c>
      <c r="Q148" s="4">
        <f>IF(F148="","",IF(N148-THAM_SO!$B$15&lt;=0,"KHÔNG KHẢ THI",1/(N148-THAM_SO!$B$15)))</f>
      </c>
    </row>
    <row r="149">
      <c r="A149">
        <f>IF(SAN_PHAM!A149="","",SAN_PHAM!A149)</f>
      </c>
      <c r="B149">
        <f>IF(SAN_PHAM!B149="","",SAN_PHAM!B149)</f>
      </c>
      <c r="C149">
        <f>IF(SAN_PHAM!C149="","",SAN_PHAM!C149)</f>
      </c>
      <c r="D149">
        <f>IF(SAN_PHAM!D149="","",SAN_PHAM!D149)</f>
      </c>
      <c r="E149">
        <f>IF(SAN_PHAM!E149="","",SAN_PHAM!E149)</f>
      </c>
      <c r="F149" s="2">
        <f>IF(SAN_PHAM!F149="","",SAN_PHAM!F149)</f>
      </c>
      <c r="G149" s="2">
        <f>IF(SAN_PHAM!$F149="","",N(SAN_PHAM!G149))</f>
      </c>
      <c r="H149" s="2">
        <f>IF(SAN_PHAM!$F149="","",N(SAN_PHAM!H149))</f>
      </c>
      <c r="I149">
        <f>IF(SAN_PHAM!I149="","",SAN_PHAM!I149)</f>
      </c>
      <c r="J149">
        <f>IF(SAN_PHAM!J149="","",SAN_PHAM!J149)</f>
      </c>
      <c r="K149" s="3">
        <f>IF(SAN_PHAM!$F149="","",N(SAN_PHAM!K149))</f>
      </c>
      <c r="L149" s="3">
        <f>IF(F149="","",VLOOKUP(C149,THAM_SO!A:B,2,0)+IF(D149="Mall",VLOOKUP(E149,THAM_SO!D:E,2,0),0)+IF(I149="CÓ",THAM_SO!$B$10,0)+IF(J149="CÓ",THAM_SO!$B$11,0))</f>
      </c>
      <c r="M149" s="2">
        <f>IF(F149="","",F149*L149-MAX(0,F149*THAM_SO!$B$10*(I149="CÓ")-THAM_SO!$B$12))</f>
      </c>
      <c r="N149" s="3">
        <f>IF(F149="","",(F149-G149-M149-H149)/F149)</f>
      </c>
      <c r="O149" s="4">
        <f>IF(F149="","",IF(N149&lt;=0,"LỖ CƠ CẤU",1/N149))</f>
      </c>
      <c r="P149" s="4">
        <f>IF(F149="","",IF(N149&lt;=0,"LỖ CƠ CẤU",O149/(1-K149)))</f>
      </c>
      <c r="Q149" s="4">
        <f>IF(F149="","",IF(N149-THAM_SO!$B$15&lt;=0,"KHÔNG KHẢ THI",1/(N149-THAM_SO!$B$15)))</f>
      </c>
    </row>
    <row r="150">
      <c r="A150">
        <f>IF(SAN_PHAM!A150="","",SAN_PHAM!A150)</f>
      </c>
      <c r="B150">
        <f>IF(SAN_PHAM!B150="","",SAN_PHAM!B150)</f>
      </c>
      <c r="C150">
        <f>IF(SAN_PHAM!C150="","",SAN_PHAM!C150)</f>
      </c>
      <c r="D150">
        <f>IF(SAN_PHAM!D150="","",SAN_PHAM!D150)</f>
      </c>
      <c r="E150">
        <f>IF(SAN_PHAM!E150="","",SAN_PHAM!E150)</f>
      </c>
      <c r="F150" s="2">
        <f>IF(SAN_PHAM!F150="","",SAN_PHAM!F150)</f>
      </c>
      <c r="G150" s="2">
        <f>IF(SAN_PHAM!$F150="","",N(SAN_PHAM!G150))</f>
      </c>
      <c r="H150" s="2">
        <f>IF(SAN_PHAM!$F150="","",N(SAN_PHAM!H150))</f>
      </c>
      <c r="I150">
        <f>IF(SAN_PHAM!I150="","",SAN_PHAM!I150)</f>
      </c>
      <c r="J150">
        <f>IF(SAN_PHAM!J150="","",SAN_PHAM!J150)</f>
      </c>
      <c r="K150" s="3">
        <f>IF(SAN_PHAM!$F150="","",N(SAN_PHAM!K150))</f>
      </c>
      <c r="L150" s="3">
        <f>IF(F150="","",VLOOKUP(C150,THAM_SO!A:B,2,0)+IF(D150="Mall",VLOOKUP(E150,THAM_SO!D:E,2,0),0)+IF(I150="CÓ",THAM_SO!$B$10,0)+IF(J150="CÓ",THAM_SO!$B$11,0))</f>
      </c>
      <c r="M150" s="2">
        <f>IF(F150="","",F150*L150-MAX(0,F150*THAM_SO!$B$10*(I150="CÓ")-THAM_SO!$B$12))</f>
      </c>
      <c r="N150" s="3">
        <f>IF(F150="","",(F150-G150-M150-H150)/F150)</f>
      </c>
      <c r="O150" s="4">
        <f>IF(F150="","",IF(N150&lt;=0,"LỖ CƠ CẤU",1/N150))</f>
      </c>
      <c r="P150" s="4">
        <f>IF(F150="","",IF(N150&lt;=0,"LỖ CƠ CẤU",O150/(1-K150)))</f>
      </c>
      <c r="Q150" s="4">
        <f>IF(F150="","",IF(N150-THAM_SO!$B$15&lt;=0,"KHÔNG KHẢ THI",1/(N150-THAM_SO!$B$15)))</f>
      </c>
    </row>
    <row r="151">
      <c r="A151">
        <f>IF(SAN_PHAM!A151="","",SAN_PHAM!A151)</f>
      </c>
      <c r="B151">
        <f>IF(SAN_PHAM!B151="","",SAN_PHAM!B151)</f>
      </c>
      <c r="C151">
        <f>IF(SAN_PHAM!C151="","",SAN_PHAM!C151)</f>
      </c>
      <c r="D151">
        <f>IF(SAN_PHAM!D151="","",SAN_PHAM!D151)</f>
      </c>
      <c r="E151">
        <f>IF(SAN_PHAM!E151="","",SAN_PHAM!E151)</f>
      </c>
      <c r="F151" s="2">
        <f>IF(SAN_PHAM!F151="","",SAN_PHAM!F151)</f>
      </c>
      <c r="G151" s="2">
        <f>IF(SAN_PHAM!$F151="","",N(SAN_PHAM!G151))</f>
      </c>
      <c r="H151" s="2">
        <f>IF(SAN_PHAM!$F151="","",N(SAN_PHAM!H151))</f>
      </c>
      <c r="I151">
        <f>IF(SAN_PHAM!I151="","",SAN_PHAM!I151)</f>
      </c>
      <c r="J151">
        <f>IF(SAN_PHAM!J151="","",SAN_PHAM!J151)</f>
      </c>
      <c r="K151" s="3">
        <f>IF(SAN_PHAM!$F151="","",N(SAN_PHAM!K151))</f>
      </c>
      <c r="L151" s="3">
        <f>IF(F151="","",VLOOKUP(C151,THAM_SO!A:B,2,0)+IF(D151="Mall",VLOOKUP(E151,THAM_SO!D:E,2,0),0)+IF(I151="CÓ",THAM_SO!$B$10,0)+IF(J151="CÓ",THAM_SO!$B$11,0))</f>
      </c>
      <c r="M151" s="2">
        <f>IF(F151="","",F151*L151-MAX(0,F151*THAM_SO!$B$10*(I151="CÓ")-THAM_SO!$B$12))</f>
      </c>
      <c r="N151" s="3">
        <f>IF(F151="","",(F151-G151-M151-H151)/F151)</f>
      </c>
      <c r="O151" s="4">
        <f>IF(F151="","",IF(N151&lt;=0,"LỖ CƠ CẤU",1/N151))</f>
      </c>
      <c r="P151" s="4">
        <f>IF(F151="","",IF(N151&lt;=0,"LỖ CƠ CẤU",O151/(1-K151)))</f>
      </c>
      <c r="Q151" s="4">
        <f>IF(F151="","",IF(N151-THAM_SO!$B$15&lt;=0,"KHÔNG KHẢ THI",1/(N151-THAM_SO!$B$15)))</f>
      </c>
    </row>
    <row r="152">
      <c r="A152">
        <f>IF(SAN_PHAM!A152="","",SAN_PHAM!A152)</f>
      </c>
      <c r="B152">
        <f>IF(SAN_PHAM!B152="","",SAN_PHAM!B152)</f>
      </c>
      <c r="C152">
        <f>IF(SAN_PHAM!C152="","",SAN_PHAM!C152)</f>
      </c>
      <c r="D152">
        <f>IF(SAN_PHAM!D152="","",SAN_PHAM!D152)</f>
      </c>
      <c r="E152">
        <f>IF(SAN_PHAM!E152="","",SAN_PHAM!E152)</f>
      </c>
      <c r="F152" s="2">
        <f>IF(SAN_PHAM!F152="","",SAN_PHAM!F152)</f>
      </c>
      <c r="G152" s="2">
        <f>IF(SAN_PHAM!$F152="","",N(SAN_PHAM!G152))</f>
      </c>
      <c r="H152" s="2">
        <f>IF(SAN_PHAM!$F152="","",N(SAN_PHAM!H152))</f>
      </c>
      <c r="I152">
        <f>IF(SAN_PHAM!I152="","",SAN_PHAM!I152)</f>
      </c>
      <c r="J152">
        <f>IF(SAN_PHAM!J152="","",SAN_PHAM!J152)</f>
      </c>
      <c r="K152" s="3">
        <f>IF(SAN_PHAM!$F152="","",N(SAN_PHAM!K152))</f>
      </c>
      <c r="L152" s="3">
        <f>IF(F152="","",VLOOKUP(C152,THAM_SO!A:B,2,0)+IF(D152="Mall",VLOOKUP(E152,THAM_SO!D:E,2,0),0)+IF(I152="CÓ",THAM_SO!$B$10,0)+IF(J152="CÓ",THAM_SO!$B$11,0))</f>
      </c>
      <c r="M152" s="2">
        <f>IF(F152="","",F152*L152-MAX(0,F152*THAM_SO!$B$10*(I152="CÓ")-THAM_SO!$B$12))</f>
      </c>
      <c r="N152" s="3">
        <f>IF(F152="","",(F152-G152-M152-H152)/F152)</f>
      </c>
      <c r="O152" s="4">
        <f>IF(F152="","",IF(N152&lt;=0,"LỖ CƠ CẤU",1/N152))</f>
      </c>
      <c r="P152" s="4">
        <f>IF(F152="","",IF(N152&lt;=0,"LỖ CƠ CẤU",O152/(1-K152)))</f>
      </c>
      <c r="Q152" s="4">
        <f>IF(F152="","",IF(N152-THAM_SO!$B$15&lt;=0,"KHÔNG KHẢ THI",1/(N152-THAM_SO!$B$15)))</f>
      </c>
    </row>
    <row r="153">
      <c r="A153">
        <f>IF(SAN_PHAM!A153="","",SAN_PHAM!A153)</f>
      </c>
      <c r="B153">
        <f>IF(SAN_PHAM!B153="","",SAN_PHAM!B153)</f>
      </c>
      <c r="C153">
        <f>IF(SAN_PHAM!C153="","",SAN_PHAM!C153)</f>
      </c>
      <c r="D153">
        <f>IF(SAN_PHAM!D153="","",SAN_PHAM!D153)</f>
      </c>
      <c r="E153">
        <f>IF(SAN_PHAM!E153="","",SAN_PHAM!E153)</f>
      </c>
      <c r="F153" s="2">
        <f>IF(SAN_PHAM!F153="","",SAN_PHAM!F153)</f>
      </c>
      <c r="G153" s="2">
        <f>IF(SAN_PHAM!$F153="","",N(SAN_PHAM!G153))</f>
      </c>
      <c r="H153" s="2">
        <f>IF(SAN_PHAM!$F153="","",N(SAN_PHAM!H153))</f>
      </c>
      <c r="I153">
        <f>IF(SAN_PHAM!I153="","",SAN_PHAM!I153)</f>
      </c>
      <c r="J153">
        <f>IF(SAN_PHAM!J153="","",SAN_PHAM!J153)</f>
      </c>
      <c r="K153" s="3">
        <f>IF(SAN_PHAM!$F153="","",N(SAN_PHAM!K153))</f>
      </c>
      <c r="L153" s="3">
        <f>IF(F153="","",VLOOKUP(C153,THAM_SO!A:B,2,0)+IF(D153="Mall",VLOOKUP(E153,THAM_SO!D:E,2,0),0)+IF(I153="CÓ",THAM_SO!$B$10,0)+IF(J153="CÓ",THAM_SO!$B$11,0))</f>
      </c>
      <c r="M153" s="2">
        <f>IF(F153="","",F153*L153-MAX(0,F153*THAM_SO!$B$10*(I153="CÓ")-THAM_SO!$B$12))</f>
      </c>
      <c r="N153" s="3">
        <f>IF(F153="","",(F153-G153-M153-H153)/F153)</f>
      </c>
      <c r="O153" s="4">
        <f>IF(F153="","",IF(N153&lt;=0,"LỖ CƠ CẤU",1/N153))</f>
      </c>
      <c r="P153" s="4">
        <f>IF(F153="","",IF(N153&lt;=0,"LỖ CƠ CẤU",O153/(1-K153)))</f>
      </c>
      <c r="Q153" s="4">
        <f>IF(F153="","",IF(N153-THAM_SO!$B$15&lt;=0,"KHÔNG KHẢ THI",1/(N153-THAM_SO!$B$15)))</f>
      </c>
    </row>
    <row r="154">
      <c r="A154">
        <f>IF(SAN_PHAM!A154="","",SAN_PHAM!A154)</f>
      </c>
      <c r="B154">
        <f>IF(SAN_PHAM!B154="","",SAN_PHAM!B154)</f>
      </c>
      <c r="C154">
        <f>IF(SAN_PHAM!C154="","",SAN_PHAM!C154)</f>
      </c>
      <c r="D154">
        <f>IF(SAN_PHAM!D154="","",SAN_PHAM!D154)</f>
      </c>
      <c r="E154">
        <f>IF(SAN_PHAM!E154="","",SAN_PHAM!E154)</f>
      </c>
      <c r="F154" s="2">
        <f>IF(SAN_PHAM!F154="","",SAN_PHAM!F154)</f>
      </c>
      <c r="G154" s="2">
        <f>IF(SAN_PHAM!$F154="","",N(SAN_PHAM!G154))</f>
      </c>
      <c r="H154" s="2">
        <f>IF(SAN_PHAM!$F154="","",N(SAN_PHAM!H154))</f>
      </c>
      <c r="I154">
        <f>IF(SAN_PHAM!I154="","",SAN_PHAM!I154)</f>
      </c>
      <c r="J154">
        <f>IF(SAN_PHAM!J154="","",SAN_PHAM!J154)</f>
      </c>
      <c r="K154" s="3">
        <f>IF(SAN_PHAM!$F154="","",N(SAN_PHAM!K154))</f>
      </c>
      <c r="L154" s="3">
        <f>IF(F154="","",VLOOKUP(C154,THAM_SO!A:B,2,0)+IF(D154="Mall",VLOOKUP(E154,THAM_SO!D:E,2,0),0)+IF(I154="CÓ",THAM_SO!$B$10,0)+IF(J154="CÓ",THAM_SO!$B$11,0))</f>
      </c>
      <c r="M154" s="2">
        <f>IF(F154="","",F154*L154-MAX(0,F154*THAM_SO!$B$10*(I154="CÓ")-THAM_SO!$B$12))</f>
      </c>
      <c r="N154" s="3">
        <f>IF(F154="","",(F154-G154-M154-H154)/F154)</f>
      </c>
      <c r="O154" s="4">
        <f>IF(F154="","",IF(N154&lt;=0,"LỖ CƠ CẤU",1/N154))</f>
      </c>
      <c r="P154" s="4">
        <f>IF(F154="","",IF(N154&lt;=0,"LỖ CƠ CẤU",O154/(1-K154)))</f>
      </c>
      <c r="Q154" s="4">
        <f>IF(F154="","",IF(N154-THAM_SO!$B$15&lt;=0,"KHÔNG KHẢ THI",1/(N154-THAM_SO!$B$15)))</f>
      </c>
    </row>
    <row r="155">
      <c r="A155">
        <f>IF(SAN_PHAM!A155="","",SAN_PHAM!A155)</f>
      </c>
      <c r="B155">
        <f>IF(SAN_PHAM!B155="","",SAN_PHAM!B155)</f>
      </c>
      <c r="C155">
        <f>IF(SAN_PHAM!C155="","",SAN_PHAM!C155)</f>
      </c>
      <c r="D155">
        <f>IF(SAN_PHAM!D155="","",SAN_PHAM!D155)</f>
      </c>
      <c r="E155">
        <f>IF(SAN_PHAM!E155="","",SAN_PHAM!E155)</f>
      </c>
      <c r="F155" s="2">
        <f>IF(SAN_PHAM!F155="","",SAN_PHAM!F155)</f>
      </c>
      <c r="G155" s="2">
        <f>IF(SAN_PHAM!$F155="","",N(SAN_PHAM!G155))</f>
      </c>
      <c r="H155" s="2">
        <f>IF(SAN_PHAM!$F155="","",N(SAN_PHAM!H155))</f>
      </c>
      <c r="I155">
        <f>IF(SAN_PHAM!I155="","",SAN_PHAM!I155)</f>
      </c>
      <c r="J155">
        <f>IF(SAN_PHAM!J155="","",SAN_PHAM!J155)</f>
      </c>
      <c r="K155" s="3">
        <f>IF(SAN_PHAM!$F155="","",N(SAN_PHAM!K155))</f>
      </c>
      <c r="L155" s="3">
        <f>IF(F155="","",VLOOKUP(C155,THAM_SO!A:B,2,0)+IF(D155="Mall",VLOOKUP(E155,THAM_SO!D:E,2,0),0)+IF(I155="CÓ",THAM_SO!$B$10,0)+IF(J155="CÓ",THAM_SO!$B$11,0))</f>
      </c>
      <c r="M155" s="2">
        <f>IF(F155="","",F155*L155-MAX(0,F155*THAM_SO!$B$10*(I155="CÓ")-THAM_SO!$B$12))</f>
      </c>
      <c r="N155" s="3">
        <f>IF(F155="","",(F155-G155-M155-H155)/F155)</f>
      </c>
      <c r="O155" s="4">
        <f>IF(F155="","",IF(N155&lt;=0,"LỖ CƠ CẤU",1/N155))</f>
      </c>
      <c r="P155" s="4">
        <f>IF(F155="","",IF(N155&lt;=0,"LỖ CƠ CẤU",O155/(1-K155)))</f>
      </c>
      <c r="Q155" s="4">
        <f>IF(F155="","",IF(N155-THAM_SO!$B$15&lt;=0,"KHÔNG KHẢ THI",1/(N155-THAM_SO!$B$15)))</f>
      </c>
    </row>
    <row r="156">
      <c r="A156">
        <f>IF(SAN_PHAM!A156="","",SAN_PHAM!A156)</f>
      </c>
      <c r="B156">
        <f>IF(SAN_PHAM!B156="","",SAN_PHAM!B156)</f>
      </c>
      <c r="C156">
        <f>IF(SAN_PHAM!C156="","",SAN_PHAM!C156)</f>
      </c>
      <c r="D156">
        <f>IF(SAN_PHAM!D156="","",SAN_PHAM!D156)</f>
      </c>
      <c r="E156">
        <f>IF(SAN_PHAM!E156="","",SAN_PHAM!E156)</f>
      </c>
      <c r="F156" s="2">
        <f>IF(SAN_PHAM!F156="","",SAN_PHAM!F156)</f>
      </c>
      <c r="G156" s="2">
        <f>IF(SAN_PHAM!$F156="","",N(SAN_PHAM!G156))</f>
      </c>
      <c r="H156" s="2">
        <f>IF(SAN_PHAM!$F156="","",N(SAN_PHAM!H156))</f>
      </c>
      <c r="I156">
        <f>IF(SAN_PHAM!I156="","",SAN_PHAM!I156)</f>
      </c>
      <c r="J156">
        <f>IF(SAN_PHAM!J156="","",SAN_PHAM!J156)</f>
      </c>
      <c r="K156" s="3">
        <f>IF(SAN_PHAM!$F156="","",N(SAN_PHAM!K156))</f>
      </c>
      <c r="L156" s="3">
        <f>IF(F156="","",VLOOKUP(C156,THAM_SO!A:B,2,0)+IF(D156="Mall",VLOOKUP(E156,THAM_SO!D:E,2,0),0)+IF(I156="CÓ",THAM_SO!$B$10,0)+IF(J156="CÓ",THAM_SO!$B$11,0))</f>
      </c>
      <c r="M156" s="2">
        <f>IF(F156="","",F156*L156-MAX(0,F156*THAM_SO!$B$10*(I156="CÓ")-THAM_SO!$B$12))</f>
      </c>
      <c r="N156" s="3">
        <f>IF(F156="","",(F156-G156-M156-H156)/F156)</f>
      </c>
      <c r="O156" s="4">
        <f>IF(F156="","",IF(N156&lt;=0,"LỖ CƠ CẤU",1/N156))</f>
      </c>
      <c r="P156" s="4">
        <f>IF(F156="","",IF(N156&lt;=0,"LỖ CƠ CẤU",O156/(1-K156)))</f>
      </c>
      <c r="Q156" s="4">
        <f>IF(F156="","",IF(N156-THAM_SO!$B$15&lt;=0,"KHÔNG KHẢ THI",1/(N156-THAM_SO!$B$15)))</f>
      </c>
    </row>
    <row r="157">
      <c r="A157">
        <f>IF(SAN_PHAM!A157="","",SAN_PHAM!A157)</f>
      </c>
      <c r="B157">
        <f>IF(SAN_PHAM!B157="","",SAN_PHAM!B157)</f>
      </c>
      <c r="C157">
        <f>IF(SAN_PHAM!C157="","",SAN_PHAM!C157)</f>
      </c>
      <c r="D157">
        <f>IF(SAN_PHAM!D157="","",SAN_PHAM!D157)</f>
      </c>
      <c r="E157">
        <f>IF(SAN_PHAM!E157="","",SAN_PHAM!E157)</f>
      </c>
      <c r="F157" s="2">
        <f>IF(SAN_PHAM!F157="","",SAN_PHAM!F157)</f>
      </c>
      <c r="G157" s="2">
        <f>IF(SAN_PHAM!$F157="","",N(SAN_PHAM!G157))</f>
      </c>
      <c r="H157" s="2">
        <f>IF(SAN_PHAM!$F157="","",N(SAN_PHAM!H157))</f>
      </c>
      <c r="I157">
        <f>IF(SAN_PHAM!I157="","",SAN_PHAM!I157)</f>
      </c>
      <c r="J157">
        <f>IF(SAN_PHAM!J157="","",SAN_PHAM!J157)</f>
      </c>
      <c r="K157" s="3">
        <f>IF(SAN_PHAM!$F157="","",N(SAN_PHAM!K157))</f>
      </c>
      <c r="L157" s="3">
        <f>IF(F157="","",VLOOKUP(C157,THAM_SO!A:B,2,0)+IF(D157="Mall",VLOOKUP(E157,THAM_SO!D:E,2,0),0)+IF(I157="CÓ",THAM_SO!$B$10,0)+IF(J157="CÓ",THAM_SO!$B$11,0))</f>
      </c>
      <c r="M157" s="2">
        <f>IF(F157="","",F157*L157-MAX(0,F157*THAM_SO!$B$10*(I157="CÓ")-THAM_SO!$B$12))</f>
      </c>
      <c r="N157" s="3">
        <f>IF(F157="","",(F157-G157-M157-H157)/F157)</f>
      </c>
      <c r="O157" s="4">
        <f>IF(F157="","",IF(N157&lt;=0,"LỖ CƠ CẤU",1/N157))</f>
      </c>
      <c r="P157" s="4">
        <f>IF(F157="","",IF(N157&lt;=0,"LỖ CƠ CẤU",O157/(1-K157)))</f>
      </c>
      <c r="Q157" s="4">
        <f>IF(F157="","",IF(N157-THAM_SO!$B$15&lt;=0,"KHÔNG KHẢ THI",1/(N157-THAM_SO!$B$15)))</f>
      </c>
    </row>
    <row r="158">
      <c r="A158">
        <f>IF(SAN_PHAM!A158="","",SAN_PHAM!A158)</f>
      </c>
      <c r="B158">
        <f>IF(SAN_PHAM!B158="","",SAN_PHAM!B158)</f>
      </c>
      <c r="C158">
        <f>IF(SAN_PHAM!C158="","",SAN_PHAM!C158)</f>
      </c>
      <c r="D158">
        <f>IF(SAN_PHAM!D158="","",SAN_PHAM!D158)</f>
      </c>
      <c r="E158">
        <f>IF(SAN_PHAM!E158="","",SAN_PHAM!E158)</f>
      </c>
      <c r="F158" s="2">
        <f>IF(SAN_PHAM!F158="","",SAN_PHAM!F158)</f>
      </c>
      <c r="G158" s="2">
        <f>IF(SAN_PHAM!$F158="","",N(SAN_PHAM!G158))</f>
      </c>
      <c r="H158" s="2">
        <f>IF(SAN_PHAM!$F158="","",N(SAN_PHAM!H158))</f>
      </c>
      <c r="I158">
        <f>IF(SAN_PHAM!I158="","",SAN_PHAM!I158)</f>
      </c>
      <c r="J158">
        <f>IF(SAN_PHAM!J158="","",SAN_PHAM!J158)</f>
      </c>
      <c r="K158" s="3">
        <f>IF(SAN_PHAM!$F158="","",N(SAN_PHAM!K158))</f>
      </c>
      <c r="L158" s="3">
        <f>IF(F158="","",VLOOKUP(C158,THAM_SO!A:B,2,0)+IF(D158="Mall",VLOOKUP(E158,THAM_SO!D:E,2,0),0)+IF(I158="CÓ",THAM_SO!$B$10,0)+IF(J158="CÓ",THAM_SO!$B$11,0))</f>
      </c>
      <c r="M158" s="2">
        <f>IF(F158="","",F158*L158-MAX(0,F158*THAM_SO!$B$10*(I158="CÓ")-THAM_SO!$B$12))</f>
      </c>
      <c r="N158" s="3">
        <f>IF(F158="","",(F158-G158-M158-H158)/F158)</f>
      </c>
      <c r="O158" s="4">
        <f>IF(F158="","",IF(N158&lt;=0,"LỖ CƠ CẤU",1/N158))</f>
      </c>
      <c r="P158" s="4">
        <f>IF(F158="","",IF(N158&lt;=0,"LỖ CƠ CẤU",O158/(1-K158)))</f>
      </c>
      <c r="Q158" s="4">
        <f>IF(F158="","",IF(N158-THAM_SO!$B$15&lt;=0,"KHÔNG KHẢ THI",1/(N158-THAM_SO!$B$15)))</f>
      </c>
    </row>
    <row r="159">
      <c r="A159">
        <f>IF(SAN_PHAM!A159="","",SAN_PHAM!A159)</f>
      </c>
      <c r="B159">
        <f>IF(SAN_PHAM!B159="","",SAN_PHAM!B159)</f>
      </c>
      <c r="C159">
        <f>IF(SAN_PHAM!C159="","",SAN_PHAM!C159)</f>
      </c>
      <c r="D159">
        <f>IF(SAN_PHAM!D159="","",SAN_PHAM!D159)</f>
      </c>
      <c r="E159">
        <f>IF(SAN_PHAM!E159="","",SAN_PHAM!E159)</f>
      </c>
      <c r="F159" s="2">
        <f>IF(SAN_PHAM!F159="","",SAN_PHAM!F159)</f>
      </c>
      <c r="G159" s="2">
        <f>IF(SAN_PHAM!$F159="","",N(SAN_PHAM!G159))</f>
      </c>
      <c r="H159" s="2">
        <f>IF(SAN_PHAM!$F159="","",N(SAN_PHAM!H159))</f>
      </c>
      <c r="I159">
        <f>IF(SAN_PHAM!I159="","",SAN_PHAM!I159)</f>
      </c>
      <c r="J159">
        <f>IF(SAN_PHAM!J159="","",SAN_PHAM!J159)</f>
      </c>
      <c r="K159" s="3">
        <f>IF(SAN_PHAM!$F159="","",N(SAN_PHAM!K159))</f>
      </c>
      <c r="L159" s="3">
        <f>IF(F159="","",VLOOKUP(C159,THAM_SO!A:B,2,0)+IF(D159="Mall",VLOOKUP(E159,THAM_SO!D:E,2,0),0)+IF(I159="CÓ",THAM_SO!$B$10,0)+IF(J159="CÓ",THAM_SO!$B$11,0))</f>
      </c>
      <c r="M159" s="2">
        <f>IF(F159="","",F159*L159-MAX(0,F159*THAM_SO!$B$10*(I159="CÓ")-THAM_SO!$B$12))</f>
      </c>
      <c r="N159" s="3">
        <f>IF(F159="","",(F159-G159-M159-H159)/F159)</f>
      </c>
      <c r="O159" s="4">
        <f>IF(F159="","",IF(N159&lt;=0,"LỖ CƠ CẤU",1/N159))</f>
      </c>
      <c r="P159" s="4">
        <f>IF(F159="","",IF(N159&lt;=0,"LỖ CƠ CẤU",O159/(1-K159)))</f>
      </c>
      <c r="Q159" s="4">
        <f>IF(F159="","",IF(N159-THAM_SO!$B$15&lt;=0,"KHÔNG KHẢ THI",1/(N159-THAM_SO!$B$15)))</f>
      </c>
    </row>
    <row r="160">
      <c r="A160">
        <f>IF(SAN_PHAM!A160="","",SAN_PHAM!A160)</f>
      </c>
      <c r="B160">
        <f>IF(SAN_PHAM!B160="","",SAN_PHAM!B160)</f>
      </c>
      <c r="C160">
        <f>IF(SAN_PHAM!C160="","",SAN_PHAM!C160)</f>
      </c>
      <c r="D160">
        <f>IF(SAN_PHAM!D160="","",SAN_PHAM!D160)</f>
      </c>
      <c r="E160">
        <f>IF(SAN_PHAM!E160="","",SAN_PHAM!E160)</f>
      </c>
      <c r="F160" s="2">
        <f>IF(SAN_PHAM!F160="","",SAN_PHAM!F160)</f>
      </c>
      <c r="G160" s="2">
        <f>IF(SAN_PHAM!$F160="","",N(SAN_PHAM!G160))</f>
      </c>
      <c r="H160" s="2">
        <f>IF(SAN_PHAM!$F160="","",N(SAN_PHAM!H160))</f>
      </c>
      <c r="I160">
        <f>IF(SAN_PHAM!I160="","",SAN_PHAM!I160)</f>
      </c>
      <c r="J160">
        <f>IF(SAN_PHAM!J160="","",SAN_PHAM!J160)</f>
      </c>
      <c r="K160" s="3">
        <f>IF(SAN_PHAM!$F160="","",N(SAN_PHAM!K160))</f>
      </c>
      <c r="L160" s="3">
        <f>IF(F160="","",VLOOKUP(C160,THAM_SO!A:B,2,0)+IF(D160="Mall",VLOOKUP(E160,THAM_SO!D:E,2,0),0)+IF(I160="CÓ",THAM_SO!$B$10,0)+IF(J160="CÓ",THAM_SO!$B$11,0))</f>
      </c>
      <c r="M160" s="2">
        <f>IF(F160="","",F160*L160-MAX(0,F160*THAM_SO!$B$10*(I160="CÓ")-THAM_SO!$B$12))</f>
      </c>
      <c r="N160" s="3">
        <f>IF(F160="","",(F160-G160-M160-H160)/F160)</f>
      </c>
      <c r="O160" s="4">
        <f>IF(F160="","",IF(N160&lt;=0,"LỖ CƠ CẤU",1/N160))</f>
      </c>
      <c r="P160" s="4">
        <f>IF(F160="","",IF(N160&lt;=0,"LỖ CƠ CẤU",O160/(1-K160)))</f>
      </c>
      <c r="Q160" s="4">
        <f>IF(F160="","",IF(N160-THAM_SO!$B$15&lt;=0,"KHÔNG KHẢ THI",1/(N160-THAM_SO!$B$15)))</f>
      </c>
    </row>
    <row r="161">
      <c r="A161">
        <f>IF(SAN_PHAM!A161="","",SAN_PHAM!A161)</f>
      </c>
      <c r="B161">
        <f>IF(SAN_PHAM!B161="","",SAN_PHAM!B161)</f>
      </c>
      <c r="C161">
        <f>IF(SAN_PHAM!C161="","",SAN_PHAM!C161)</f>
      </c>
      <c r="D161">
        <f>IF(SAN_PHAM!D161="","",SAN_PHAM!D161)</f>
      </c>
      <c r="E161">
        <f>IF(SAN_PHAM!E161="","",SAN_PHAM!E161)</f>
      </c>
      <c r="F161" s="2">
        <f>IF(SAN_PHAM!F161="","",SAN_PHAM!F161)</f>
      </c>
      <c r="G161" s="2">
        <f>IF(SAN_PHAM!$F161="","",N(SAN_PHAM!G161))</f>
      </c>
      <c r="H161" s="2">
        <f>IF(SAN_PHAM!$F161="","",N(SAN_PHAM!H161))</f>
      </c>
      <c r="I161">
        <f>IF(SAN_PHAM!I161="","",SAN_PHAM!I161)</f>
      </c>
      <c r="J161">
        <f>IF(SAN_PHAM!J161="","",SAN_PHAM!J161)</f>
      </c>
      <c r="K161" s="3">
        <f>IF(SAN_PHAM!$F161="","",N(SAN_PHAM!K161))</f>
      </c>
      <c r="L161" s="3">
        <f>IF(F161="","",VLOOKUP(C161,THAM_SO!A:B,2,0)+IF(D161="Mall",VLOOKUP(E161,THAM_SO!D:E,2,0),0)+IF(I161="CÓ",THAM_SO!$B$10,0)+IF(J161="CÓ",THAM_SO!$B$11,0))</f>
      </c>
      <c r="M161" s="2">
        <f>IF(F161="","",F161*L161-MAX(0,F161*THAM_SO!$B$10*(I161="CÓ")-THAM_SO!$B$12))</f>
      </c>
      <c r="N161" s="3">
        <f>IF(F161="","",(F161-G161-M161-H161)/F161)</f>
      </c>
      <c r="O161" s="4">
        <f>IF(F161="","",IF(N161&lt;=0,"LỖ CƠ CẤU",1/N161))</f>
      </c>
      <c r="P161" s="4">
        <f>IF(F161="","",IF(N161&lt;=0,"LỖ CƠ CẤU",O161/(1-K161)))</f>
      </c>
      <c r="Q161" s="4">
        <f>IF(F161="","",IF(N161-THAM_SO!$B$15&lt;=0,"KHÔNG KHẢ THI",1/(N161-THAM_SO!$B$15)))</f>
      </c>
    </row>
    <row r="162">
      <c r="A162">
        <f>IF(SAN_PHAM!A162="","",SAN_PHAM!A162)</f>
      </c>
      <c r="B162">
        <f>IF(SAN_PHAM!B162="","",SAN_PHAM!B162)</f>
      </c>
      <c r="C162">
        <f>IF(SAN_PHAM!C162="","",SAN_PHAM!C162)</f>
      </c>
      <c r="D162">
        <f>IF(SAN_PHAM!D162="","",SAN_PHAM!D162)</f>
      </c>
      <c r="E162">
        <f>IF(SAN_PHAM!E162="","",SAN_PHAM!E162)</f>
      </c>
      <c r="F162" s="2">
        <f>IF(SAN_PHAM!F162="","",SAN_PHAM!F162)</f>
      </c>
      <c r="G162" s="2">
        <f>IF(SAN_PHAM!$F162="","",N(SAN_PHAM!G162))</f>
      </c>
      <c r="H162" s="2">
        <f>IF(SAN_PHAM!$F162="","",N(SAN_PHAM!H162))</f>
      </c>
      <c r="I162">
        <f>IF(SAN_PHAM!I162="","",SAN_PHAM!I162)</f>
      </c>
      <c r="J162">
        <f>IF(SAN_PHAM!J162="","",SAN_PHAM!J162)</f>
      </c>
      <c r="K162" s="3">
        <f>IF(SAN_PHAM!$F162="","",N(SAN_PHAM!K162))</f>
      </c>
      <c r="L162" s="3">
        <f>IF(F162="","",VLOOKUP(C162,THAM_SO!A:B,2,0)+IF(D162="Mall",VLOOKUP(E162,THAM_SO!D:E,2,0),0)+IF(I162="CÓ",THAM_SO!$B$10,0)+IF(J162="CÓ",THAM_SO!$B$11,0))</f>
      </c>
      <c r="M162" s="2">
        <f>IF(F162="","",F162*L162-MAX(0,F162*THAM_SO!$B$10*(I162="CÓ")-THAM_SO!$B$12))</f>
      </c>
      <c r="N162" s="3">
        <f>IF(F162="","",(F162-G162-M162-H162)/F162)</f>
      </c>
      <c r="O162" s="4">
        <f>IF(F162="","",IF(N162&lt;=0,"LỖ CƠ CẤU",1/N162))</f>
      </c>
      <c r="P162" s="4">
        <f>IF(F162="","",IF(N162&lt;=0,"LỖ CƠ CẤU",O162/(1-K162)))</f>
      </c>
      <c r="Q162" s="4">
        <f>IF(F162="","",IF(N162-THAM_SO!$B$15&lt;=0,"KHÔNG KHẢ THI",1/(N162-THAM_SO!$B$15)))</f>
      </c>
    </row>
    <row r="163">
      <c r="A163">
        <f>IF(SAN_PHAM!A163="","",SAN_PHAM!A163)</f>
      </c>
      <c r="B163">
        <f>IF(SAN_PHAM!B163="","",SAN_PHAM!B163)</f>
      </c>
      <c r="C163">
        <f>IF(SAN_PHAM!C163="","",SAN_PHAM!C163)</f>
      </c>
      <c r="D163">
        <f>IF(SAN_PHAM!D163="","",SAN_PHAM!D163)</f>
      </c>
      <c r="E163">
        <f>IF(SAN_PHAM!E163="","",SAN_PHAM!E163)</f>
      </c>
      <c r="F163" s="2">
        <f>IF(SAN_PHAM!F163="","",SAN_PHAM!F163)</f>
      </c>
      <c r="G163" s="2">
        <f>IF(SAN_PHAM!$F163="","",N(SAN_PHAM!G163))</f>
      </c>
      <c r="H163" s="2">
        <f>IF(SAN_PHAM!$F163="","",N(SAN_PHAM!H163))</f>
      </c>
      <c r="I163">
        <f>IF(SAN_PHAM!I163="","",SAN_PHAM!I163)</f>
      </c>
      <c r="J163">
        <f>IF(SAN_PHAM!J163="","",SAN_PHAM!J163)</f>
      </c>
      <c r="K163" s="3">
        <f>IF(SAN_PHAM!$F163="","",N(SAN_PHAM!K163))</f>
      </c>
      <c r="L163" s="3">
        <f>IF(F163="","",VLOOKUP(C163,THAM_SO!A:B,2,0)+IF(D163="Mall",VLOOKUP(E163,THAM_SO!D:E,2,0),0)+IF(I163="CÓ",THAM_SO!$B$10,0)+IF(J163="CÓ",THAM_SO!$B$11,0))</f>
      </c>
      <c r="M163" s="2">
        <f>IF(F163="","",F163*L163-MAX(0,F163*THAM_SO!$B$10*(I163="CÓ")-THAM_SO!$B$12))</f>
      </c>
      <c r="N163" s="3">
        <f>IF(F163="","",(F163-G163-M163-H163)/F163)</f>
      </c>
      <c r="O163" s="4">
        <f>IF(F163="","",IF(N163&lt;=0,"LỖ CƠ CẤU",1/N163))</f>
      </c>
      <c r="P163" s="4">
        <f>IF(F163="","",IF(N163&lt;=0,"LỖ CƠ CẤU",O163/(1-K163)))</f>
      </c>
      <c r="Q163" s="4">
        <f>IF(F163="","",IF(N163-THAM_SO!$B$15&lt;=0,"KHÔNG KHẢ THI",1/(N163-THAM_SO!$B$15)))</f>
      </c>
    </row>
    <row r="164">
      <c r="A164">
        <f>IF(SAN_PHAM!A164="","",SAN_PHAM!A164)</f>
      </c>
      <c r="B164">
        <f>IF(SAN_PHAM!B164="","",SAN_PHAM!B164)</f>
      </c>
      <c r="C164">
        <f>IF(SAN_PHAM!C164="","",SAN_PHAM!C164)</f>
      </c>
      <c r="D164">
        <f>IF(SAN_PHAM!D164="","",SAN_PHAM!D164)</f>
      </c>
      <c r="E164">
        <f>IF(SAN_PHAM!E164="","",SAN_PHAM!E164)</f>
      </c>
      <c r="F164" s="2">
        <f>IF(SAN_PHAM!F164="","",SAN_PHAM!F164)</f>
      </c>
      <c r="G164" s="2">
        <f>IF(SAN_PHAM!$F164="","",N(SAN_PHAM!G164))</f>
      </c>
      <c r="H164" s="2">
        <f>IF(SAN_PHAM!$F164="","",N(SAN_PHAM!H164))</f>
      </c>
      <c r="I164">
        <f>IF(SAN_PHAM!I164="","",SAN_PHAM!I164)</f>
      </c>
      <c r="J164">
        <f>IF(SAN_PHAM!J164="","",SAN_PHAM!J164)</f>
      </c>
      <c r="K164" s="3">
        <f>IF(SAN_PHAM!$F164="","",N(SAN_PHAM!K164))</f>
      </c>
      <c r="L164" s="3">
        <f>IF(F164="","",VLOOKUP(C164,THAM_SO!A:B,2,0)+IF(D164="Mall",VLOOKUP(E164,THAM_SO!D:E,2,0),0)+IF(I164="CÓ",THAM_SO!$B$10,0)+IF(J164="CÓ",THAM_SO!$B$11,0))</f>
      </c>
      <c r="M164" s="2">
        <f>IF(F164="","",F164*L164-MAX(0,F164*THAM_SO!$B$10*(I164="CÓ")-THAM_SO!$B$12))</f>
      </c>
      <c r="N164" s="3">
        <f>IF(F164="","",(F164-G164-M164-H164)/F164)</f>
      </c>
      <c r="O164" s="4">
        <f>IF(F164="","",IF(N164&lt;=0,"LỖ CƠ CẤU",1/N164))</f>
      </c>
      <c r="P164" s="4">
        <f>IF(F164="","",IF(N164&lt;=0,"LỖ CƠ CẤU",O164/(1-K164)))</f>
      </c>
      <c r="Q164" s="4">
        <f>IF(F164="","",IF(N164-THAM_SO!$B$15&lt;=0,"KHÔNG KHẢ THI",1/(N164-THAM_SO!$B$15)))</f>
      </c>
    </row>
    <row r="165">
      <c r="A165">
        <f>IF(SAN_PHAM!A165="","",SAN_PHAM!A165)</f>
      </c>
      <c r="B165">
        <f>IF(SAN_PHAM!B165="","",SAN_PHAM!B165)</f>
      </c>
      <c r="C165">
        <f>IF(SAN_PHAM!C165="","",SAN_PHAM!C165)</f>
      </c>
      <c r="D165">
        <f>IF(SAN_PHAM!D165="","",SAN_PHAM!D165)</f>
      </c>
      <c r="E165">
        <f>IF(SAN_PHAM!E165="","",SAN_PHAM!E165)</f>
      </c>
      <c r="F165" s="2">
        <f>IF(SAN_PHAM!F165="","",SAN_PHAM!F165)</f>
      </c>
      <c r="G165" s="2">
        <f>IF(SAN_PHAM!$F165="","",N(SAN_PHAM!G165))</f>
      </c>
      <c r="H165" s="2">
        <f>IF(SAN_PHAM!$F165="","",N(SAN_PHAM!H165))</f>
      </c>
      <c r="I165">
        <f>IF(SAN_PHAM!I165="","",SAN_PHAM!I165)</f>
      </c>
      <c r="J165">
        <f>IF(SAN_PHAM!J165="","",SAN_PHAM!J165)</f>
      </c>
      <c r="K165" s="3">
        <f>IF(SAN_PHAM!$F165="","",N(SAN_PHAM!K165))</f>
      </c>
      <c r="L165" s="3">
        <f>IF(F165="","",VLOOKUP(C165,THAM_SO!A:B,2,0)+IF(D165="Mall",VLOOKUP(E165,THAM_SO!D:E,2,0),0)+IF(I165="CÓ",THAM_SO!$B$10,0)+IF(J165="CÓ",THAM_SO!$B$11,0))</f>
      </c>
      <c r="M165" s="2">
        <f>IF(F165="","",F165*L165-MAX(0,F165*THAM_SO!$B$10*(I165="CÓ")-THAM_SO!$B$12))</f>
      </c>
      <c r="N165" s="3">
        <f>IF(F165="","",(F165-G165-M165-H165)/F165)</f>
      </c>
      <c r="O165" s="4">
        <f>IF(F165="","",IF(N165&lt;=0,"LỖ CƠ CẤU",1/N165))</f>
      </c>
      <c r="P165" s="4">
        <f>IF(F165="","",IF(N165&lt;=0,"LỖ CƠ CẤU",O165/(1-K165)))</f>
      </c>
      <c r="Q165" s="4">
        <f>IF(F165="","",IF(N165-THAM_SO!$B$15&lt;=0,"KHÔNG KHẢ THI",1/(N165-THAM_SO!$B$15)))</f>
      </c>
    </row>
    <row r="166">
      <c r="A166">
        <f>IF(SAN_PHAM!A166="","",SAN_PHAM!A166)</f>
      </c>
      <c r="B166">
        <f>IF(SAN_PHAM!B166="","",SAN_PHAM!B166)</f>
      </c>
      <c r="C166">
        <f>IF(SAN_PHAM!C166="","",SAN_PHAM!C166)</f>
      </c>
      <c r="D166">
        <f>IF(SAN_PHAM!D166="","",SAN_PHAM!D166)</f>
      </c>
      <c r="E166">
        <f>IF(SAN_PHAM!E166="","",SAN_PHAM!E166)</f>
      </c>
      <c r="F166" s="2">
        <f>IF(SAN_PHAM!F166="","",SAN_PHAM!F166)</f>
      </c>
      <c r="G166" s="2">
        <f>IF(SAN_PHAM!$F166="","",N(SAN_PHAM!G166))</f>
      </c>
      <c r="H166" s="2">
        <f>IF(SAN_PHAM!$F166="","",N(SAN_PHAM!H166))</f>
      </c>
      <c r="I166">
        <f>IF(SAN_PHAM!I166="","",SAN_PHAM!I166)</f>
      </c>
      <c r="J166">
        <f>IF(SAN_PHAM!J166="","",SAN_PHAM!J166)</f>
      </c>
      <c r="K166" s="3">
        <f>IF(SAN_PHAM!$F166="","",N(SAN_PHAM!K166))</f>
      </c>
      <c r="L166" s="3">
        <f>IF(F166="","",VLOOKUP(C166,THAM_SO!A:B,2,0)+IF(D166="Mall",VLOOKUP(E166,THAM_SO!D:E,2,0),0)+IF(I166="CÓ",THAM_SO!$B$10,0)+IF(J166="CÓ",THAM_SO!$B$11,0))</f>
      </c>
      <c r="M166" s="2">
        <f>IF(F166="","",F166*L166-MAX(0,F166*THAM_SO!$B$10*(I166="CÓ")-THAM_SO!$B$12))</f>
      </c>
      <c r="N166" s="3">
        <f>IF(F166="","",(F166-G166-M166-H166)/F166)</f>
      </c>
      <c r="O166" s="4">
        <f>IF(F166="","",IF(N166&lt;=0,"LỖ CƠ CẤU",1/N166))</f>
      </c>
      <c r="P166" s="4">
        <f>IF(F166="","",IF(N166&lt;=0,"LỖ CƠ CẤU",O166/(1-K166)))</f>
      </c>
      <c r="Q166" s="4">
        <f>IF(F166="","",IF(N166-THAM_SO!$B$15&lt;=0,"KHÔNG KHẢ THI",1/(N166-THAM_SO!$B$15)))</f>
      </c>
    </row>
    <row r="167">
      <c r="A167">
        <f>IF(SAN_PHAM!A167="","",SAN_PHAM!A167)</f>
      </c>
      <c r="B167">
        <f>IF(SAN_PHAM!B167="","",SAN_PHAM!B167)</f>
      </c>
      <c r="C167">
        <f>IF(SAN_PHAM!C167="","",SAN_PHAM!C167)</f>
      </c>
      <c r="D167">
        <f>IF(SAN_PHAM!D167="","",SAN_PHAM!D167)</f>
      </c>
      <c r="E167">
        <f>IF(SAN_PHAM!E167="","",SAN_PHAM!E167)</f>
      </c>
      <c r="F167" s="2">
        <f>IF(SAN_PHAM!F167="","",SAN_PHAM!F167)</f>
      </c>
      <c r="G167" s="2">
        <f>IF(SAN_PHAM!$F167="","",N(SAN_PHAM!G167))</f>
      </c>
      <c r="H167" s="2">
        <f>IF(SAN_PHAM!$F167="","",N(SAN_PHAM!H167))</f>
      </c>
      <c r="I167">
        <f>IF(SAN_PHAM!I167="","",SAN_PHAM!I167)</f>
      </c>
      <c r="J167">
        <f>IF(SAN_PHAM!J167="","",SAN_PHAM!J167)</f>
      </c>
      <c r="K167" s="3">
        <f>IF(SAN_PHAM!$F167="","",N(SAN_PHAM!K167))</f>
      </c>
      <c r="L167" s="3">
        <f>IF(F167="","",VLOOKUP(C167,THAM_SO!A:B,2,0)+IF(D167="Mall",VLOOKUP(E167,THAM_SO!D:E,2,0),0)+IF(I167="CÓ",THAM_SO!$B$10,0)+IF(J167="CÓ",THAM_SO!$B$11,0))</f>
      </c>
      <c r="M167" s="2">
        <f>IF(F167="","",F167*L167-MAX(0,F167*THAM_SO!$B$10*(I167="CÓ")-THAM_SO!$B$12))</f>
      </c>
      <c r="N167" s="3">
        <f>IF(F167="","",(F167-G167-M167-H167)/F167)</f>
      </c>
      <c r="O167" s="4">
        <f>IF(F167="","",IF(N167&lt;=0,"LỖ CƠ CẤU",1/N167))</f>
      </c>
      <c r="P167" s="4">
        <f>IF(F167="","",IF(N167&lt;=0,"LỖ CƠ CẤU",O167/(1-K167)))</f>
      </c>
      <c r="Q167" s="4">
        <f>IF(F167="","",IF(N167-THAM_SO!$B$15&lt;=0,"KHÔNG KHẢ THI",1/(N167-THAM_SO!$B$15)))</f>
      </c>
    </row>
    <row r="168">
      <c r="A168">
        <f>IF(SAN_PHAM!A168="","",SAN_PHAM!A168)</f>
      </c>
      <c r="B168">
        <f>IF(SAN_PHAM!B168="","",SAN_PHAM!B168)</f>
      </c>
      <c r="C168">
        <f>IF(SAN_PHAM!C168="","",SAN_PHAM!C168)</f>
      </c>
      <c r="D168">
        <f>IF(SAN_PHAM!D168="","",SAN_PHAM!D168)</f>
      </c>
      <c r="E168">
        <f>IF(SAN_PHAM!E168="","",SAN_PHAM!E168)</f>
      </c>
      <c r="F168" s="2">
        <f>IF(SAN_PHAM!F168="","",SAN_PHAM!F168)</f>
      </c>
      <c r="G168" s="2">
        <f>IF(SAN_PHAM!$F168="","",N(SAN_PHAM!G168))</f>
      </c>
      <c r="H168" s="2">
        <f>IF(SAN_PHAM!$F168="","",N(SAN_PHAM!H168))</f>
      </c>
      <c r="I168">
        <f>IF(SAN_PHAM!I168="","",SAN_PHAM!I168)</f>
      </c>
      <c r="J168">
        <f>IF(SAN_PHAM!J168="","",SAN_PHAM!J168)</f>
      </c>
      <c r="K168" s="3">
        <f>IF(SAN_PHAM!$F168="","",N(SAN_PHAM!K168))</f>
      </c>
      <c r="L168" s="3">
        <f>IF(F168="","",VLOOKUP(C168,THAM_SO!A:B,2,0)+IF(D168="Mall",VLOOKUP(E168,THAM_SO!D:E,2,0),0)+IF(I168="CÓ",THAM_SO!$B$10,0)+IF(J168="CÓ",THAM_SO!$B$11,0))</f>
      </c>
      <c r="M168" s="2">
        <f>IF(F168="","",F168*L168-MAX(0,F168*THAM_SO!$B$10*(I168="CÓ")-THAM_SO!$B$12))</f>
      </c>
      <c r="N168" s="3">
        <f>IF(F168="","",(F168-G168-M168-H168)/F168)</f>
      </c>
      <c r="O168" s="4">
        <f>IF(F168="","",IF(N168&lt;=0,"LỖ CƠ CẤU",1/N168))</f>
      </c>
      <c r="P168" s="4">
        <f>IF(F168="","",IF(N168&lt;=0,"LỖ CƠ CẤU",O168/(1-K168)))</f>
      </c>
      <c r="Q168" s="4">
        <f>IF(F168="","",IF(N168-THAM_SO!$B$15&lt;=0,"KHÔNG KHẢ THI",1/(N168-THAM_SO!$B$15)))</f>
      </c>
    </row>
    <row r="169">
      <c r="A169">
        <f>IF(SAN_PHAM!A169="","",SAN_PHAM!A169)</f>
      </c>
      <c r="B169">
        <f>IF(SAN_PHAM!B169="","",SAN_PHAM!B169)</f>
      </c>
      <c r="C169">
        <f>IF(SAN_PHAM!C169="","",SAN_PHAM!C169)</f>
      </c>
      <c r="D169">
        <f>IF(SAN_PHAM!D169="","",SAN_PHAM!D169)</f>
      </c>
      <c r="E169">
        <f>IF(SAN_PHAM!E169="","",SAN_PHAM!E169)</f>
      </c>
      <c r="F169" s="2">
        <f>IF(SAN_PHAM!F169="","",SAN_PHAM!F169)</f>
      </c>
      <c r="G169" s="2">
        <f>IF(SAN_PHAM!$F169="","",N(SAN_PHAM!G169))</f>
      </c>
      <c r="H169" s="2">
        <f>IF(SAN_PHAM!$F169="","",N(SAN_PHAM!H169))</f>
      </c>
      <c r="I169">
        <f>IF(SAN_PHAM!I169="","",SAN_PHAM!I169)</f>
      </c>
      <c r="J169">
        <f>IF(SAN_PHAM!J169="","",SAN_PHAM!J169)</f>
      </c>
      <c r="K169" s="3">
        <f>IF(SAN_PHAM!$F169="","",N(SAN_PHAM!K169))</f>
      </c>
      <c r="L169" s="3">
        <f>IF(F169="","",VLOOKUP(C169,THAM_SO!A:B,2,0)+IF(D169="Mall",VLOOKUP(E169,THAM_SO!D:E,2,0),0)+IF(I169="CÓ",THAM_SO!$B$10,0)+IF(J169="CÓ",THAM_SO!$B$11,0))</f>
      </c>
      <c r="M169" s="2">
        <f>IF(F169="","",F169*L169-MAX(0,F169*THAM_SO!$B$10*(I169="CÓ")-THAM_SO!$B$12))</f>
      </c>
      <c r="N169" s="3">
        <f>IF(F169="","",(F169-G169-M169-H169)/F169)</f>
      </c>
      <c r="O169" s="4">
        <f>IF(F169="","",IF(N169&lt;=0,"LỖ CƠ CẤU",1/N169))</f>
      </c>
      <c r="P169" s="4">
        <f>IF(F169="","",IF(N169&lt;=0,"LỖ CƠ CẤU",O169/(1-K169)))</f>
      </c>
      <c r="Q169" s="4">
        <f>IF(F169="","",IF(N169-THAM_SO!$B$15&lt;=0,"KHÔNG KHẢ THI",1/(N169-THAM_SO!$B$15)))</f>
      </c>
    </row>
    <row r="170">
      <c r="A170">
        <f>IF(SAN_PHAM!A170="","",SAN_PHAM!A170)</f>
      </c>
      <c r="B170">
        <f>IF(SAN_PHAM!B170="","",SAN_PHAM!B170)</f>
      </c>
      <c r="C170">
        <f>IF(SAN_PHAM!C170="","",SAN_PHAM!C170)</f>
      </c>
      <c r="D170">
        <f>IF(SAN_PHAM!D170="","",SAN_PHAM!D170)</f>
      </c>
      <c r="E170">
        <f>IF(SAN_PHAM!E170="","",SAN_PHAM!E170)</f>
      </c>
      <c r="F170" s="2">
        <f>IF(SAN_PHAM!F170="","",SAN_PHAM!F170)</f>
      </c>
      <c r="G170" s="2">
        <f>IF(SAN_PHAM!$F170="","",N(SAN_PHAM!G170))</f>
      </c>
      <c r="H170" s="2">
        <f>IF(SAN_PHAM!$F170="","",N(SAN_PHAM!H170))</f>
      </c>
      <c r="I170">
        <f>IF(SAN_PHAM!I170="","",SAN_PHAM!I170)</f>
      </c>
      <c r="J170">
        <f>IF(SAN_PHAM!J170="","",SAN_PHAM!J170)</f>
      </c>
      <c r="K170" s="3">
        <f>IF(SAN_PHAM!$F170="","",N(SAN_PHAM!K170))</f>
      </c>
      <c r="L170" s="3">
        <f>IF(F170="","",VLOOKUP(C170,THAM_SO!A:B,2,0)+IF(D170="Mall",VLOOKUP(E170,THAM_SO!D:E,2,0),0)+IF(I170="CÓ",THAM_SO!$B$10,0)+IF(J170="CÓ",THAM_SO!$B$11,0))</f>
      </c>
      <c r="M170" s="2">
        <f>IF(F170="","",F170*L170-MAX(0,F170*THAM_SO!$B$10*(I170="CÓ")-THAM_SO!$B$12))</f>
      </c>
      <c r="N170" s="3">
        <f>IF(F170="","",(F170-G170-M170-H170)/F170)</f>
      </c>
      <c r="O170" s="4">
        <f>IF(F170="","",IF(N170&lt;=0,"LỖ CƠ CẤU",1/N170))</f>
      </c>
      <c r="P170" s="4">
        <f>IF(F170="","",IF(N170&lt;=0,"LỖ CƠ CẤU",O170/(1-K170)))</f>
      </c>
      <c r="Q170" s="4">
        <f>IF(F170="","",IF(N170-THAM_SO!$B$15&lt;=0,"KHÔNG KHẢ THI",1/(N170-THAM_SO!$B$15)))</f>
      </c>
    </row>
    <row r="171">
      <c r="A171">
        <f>IF(SAN_PHAM!A171="","",SAN_PHAM!A171)</f>
      </c>
      <c r="B171">
        <f>IF(SAN_PHAM!B171="","",SAN_PHAM!B171)</f>
      </c>
      <c r="C171">
        <f>IF(SAN_PHAM!C171="","",SAN_PHAM!C171)</f>
      </c>
      <c r="D171">
        <f>IF(SAN_PHAM!D171="","",SAN_PHAM!D171)</f>
      </c>
      <c r="E171">
        <f>IF(SAN_PHAM!E171="","",SAN_PHAM!E171)</f>
      </c>
      <c r="F171" s="2">
        <f>IF(SAN_PHAM!F171="","",SAN_PHAM!F171)</f>
      </c>
      <c r="G171" s="2">
        <f>IF(SAN_PHAM!$F171="","",N(SAN_PHAM!G171))</f>
      </c>
      <c r="H171" s="2">
        <f>IF(SAN_PHAM!$F171="","",N(SAN_PHAM!H171))</f>
      </c>
      <c r="I171">
        <f>IF(SAN_PHAM!I171="","",SAN_PHAM!I171)</f>
      </c>
      <c r="J171">
        <f>IF(SAN_PHAM!J171="","",SAN_PHAM!J171)</f>
      </c>
      <c r="K171" s="3">
        <f>IF(SAN_PHAM!$F171="","",N(SAN_PHAM!K171))</f>
      </c>
      <c r="L171" s="3">
        <f>IF(F171="","",VLOOKUP(C171,THAM_SO!A:B,2,0)+IF(D171="Mall",VLOOKUP(E171,THAM_SO!D:E,2,0),0)+IF(I171="CÓ",THAM_SO!$B$10,0)+IF(J171="CÓ",THAM_SO!$B$11,0))</f>
      </c>
      <c r="M171" s="2">
        <f>IF(F171="","",F171*L171-MAX(0,F171*THAM_SO!$B$10*(I171="CÓ")-THAM_SO!$B$12))</f>
      </c>
      <c r="N171" s="3">
        <f>IF(F171="","",(F171-G171-M171-H171)/F171)</f>
      </c>
      <c r="O171" s="4">
        <f>IF(F171="","",IF(N171&lt;=0,"LỖ CƠ CẤU",1/N171))</f>
      </c>
      <c r="P171" s="4">
        <f>IF(F171="","",IF(N171&lt;=0,"LỖ CƠ CẤU",O171/(1-K171)))</f>
      </c>
      <c r="Q171" s="4">
        <f>IF(F171="","",IF(N171-THAM_SO!$B$15&lt;=0,"KHÔNG KHẢ THI",1/(N171-THAM_SO!$B$15)))</f>
      </c>
    </row>
    <row r="172">
      <c r="A172">
        <f>IF(SAN_PHAM!A172="","",SAN_PHAM!A172)</f>
      </c>
      <c r="B172">
        <f>IF(SAN_PHAM!B172="","",SAN_PHAM!B172)</f>
      </c>
      <c r="C172">
        <f>IF(SAN_PHAM!C172="","",SAN_PHAM!C172)</f>
      </c>
      <c r="D172">
        <f>IF(SAN_PHAM!D172="","",SAN_PHAM!D172)</f>
      </c>
      <c r="E172">
        <f>IF(SAN_PHAM!E172="","",SAN_PHAM!E172)</f>
      </c>
      <c r="F172" s="2">
        <f>IF(SAN_PHAM!F172="","",SAN_PHAM!F172)</f>
      </c>
      <c r="G172" s="2">
        <f>IF(SAN_PHAM!$F172="","",N(SAN_PHAM!G172))</f>
      </c>
      <c r="H172" s="2">
        <f>IF(SAN_PHAM!$F172="","",N(SAN_PHAM!H172))</f>
      </c>
      <c r="I172">
        <f>IF(SAN_PHAM!I172="","",SAN_PHAM!I172)</f>
      </c>
      <c r="J172">
        <f>IF(SAN_PHAM!J172="","",SAN_PHAM!J172)</f>
      </c>
      <c r="K172" s="3">
        <f>IF(SAN_PHAM!$F172="","",N(SAN_PHAM!K172))</f>
      </c>
      <c r="L172" s="3">
        <f>IF(F172="","",VLOOKUP(C172,THAM_SO!A:B,2,0)+IF(D172="Mall",VLOOKUP(E172,THAM_SO!D:E,2,0),0)+IF(I172="CÓ",THAM_SO!$B$10,0)+IF(J172="CÓ",THAM_SO!$B$11,0))</f>
      </c>
      <c r="M172" s="2">
        <f>IF(F172="","",F172*L172-MAX(0,F172*THAM_SO!$B$10*(I172="CÓ")-THAM_SO!$B$12))</f>
      </c>
      <c r="N172" s="3">
        <f>IF(F172="","",(F172-G172-M172-H172)/F172)</f>
      </c>
      <c r="O172" s="4">
        <f>IF(F172="","",IF(N172&lt;=0,"LỖ CƠ CẤU",1/N172))</f>
      </c>
      <c r="P172" s="4">
        <f>IF(F172="","",IF(N172&lt;=0,"LỖ CƠ CẤU",O172/(1-K172)))</f>
      </c>
      <c r="Q172" s="4">
        <f>IF(F172="","",IF(N172-THAM_SO!$B$15&lt;=0,"KHÔNG KHẢ THI",1/(N172-THAM_SO!$B$15)))</f>
      </c>
    </row>
    <row r="173">
      <c r="A173">
        <f>IF(SAN_PHAM!A173="","",SAN_PHAM!A173)</f>
      </c>
      <c r="B173">
        <f>IF(SAN_PHAM!B173="","",SAN_PHAM!B173)</f>
      </c>
      <c r="C173">
        <f>IF(SAN_PHAM!C173="","",SAN_PHAM!C173)</f>
      </c>
      <c r="D173">
        <f>IF(SAN_PHAM!D173="","",SAN_PHAM!D173)</f>
      </c>
      <c r="E173">
        <f>IF(SAN_PHAM!E173="","",SAN_PHAM!E173)</f>
      </c>
      <c r="F173" s="2">
        <f>IF(SAN_PHAM!F173="","",SAN_PHAM!F173)</f>
      </c>
      <c r="G173" s="2">
        <f>IF(SAN_PHAM!$F173="","",N(SAN_PHAM!G173))</f>
      </c>
      <c r="H173" s="2">
        <f>IF(SAN_PHAM!$F173="","",N(SAN_PHAM!H173))</f>
      </c>
      <c r="I173">
        <f>IF(SAN_PHAM!I173="","",SAN_PHAM!I173)</f>
      </c>
      <c r="J173">
        <f>IF(SAN_PHAM!J173="","",SAN_PHAM!J173)</f>
      </c>
      <c r="K173" s="3">
        <f>IF(SAN_PHAM!$F173="","",N(SAN_PHAM!K173))</f>
      </c>
      <c r="L173" s="3">
        <f>IF(F173="","",VLOOKUP(C173,THAM_SO!A:B,2,0)+IF(D173="Mall",VLOOKUP(E173,THAM_SO!D:E,2,0),0)+IF(I173="CÓ",THAM_SO!$B$10,0)+IF(J173="CÓ",THAM_SO!$B$11,0))</f>
      </c>
      <c r="M173" s="2">
        <f>IF(F173="","",F173*L173-MAX(0,F173*THAM_SO!$B$10*(I173="CÓ")-THAM_SO!$B$12))</f>
      </c>
      <c r="N173" s="3">
        <f>IF(F173="","",(F173-G173-M173-H173)/F173)</f>
      </c>
      <c r="O173" s="4">
        <f>IF(F173="","",IF(N173&lt;=0,"LỖ CƠ CẤU",1/N173))</f>
      </c>
      <c r="P173" s="4">
        <f>IF(F173="","",IF(N173&lt;=0,"LỖ CƠ CẤU",O173/(1-K173)))</f>
      </c>
      <c r="Q173" s="4">
        <f>IF(F173="","",IF(N173-THAM_SO!$B$15&lt;=0,"KHÔNG KHẢ THI",1/(N173-THAM_SO!$B$15)))</f>
      </c>
    </row>
    <row r="174">
      <c r="A174">
        <f>IF(SAN_PHAM!A174="","",SAN_PHAM!A174)</f>
      </c>
      <c r="B174">
        <f>IF(SAN_PHAM!B174="","",SAN_PHAM!B174)</f>
      </c>
      <c r="C174">
        <f>IF(SAN_PHAM!C174="","",SAN_PHAM!C174)</f>
      </c>
      <c r="D174">
        <f>IF(SAN_PHAM!D174="","",SAN_PHAM!D174)</f>
      </c>
      <c r="E174">
        <f>IF(SAN_PHAM!E174="","",SAN_PHAM!E174)</f>
      </c>
      <c r="F174" s="2">
        <f>IF(SAN_PHAM!F174="","",SAN_PHAM!F174)</f>
      </c>
      <c r="G174" s="2">
        <f>IF(SAN_PHAM!$F174="","",N(SAN_PHAM!G174))</f>
      </c>
      <c r="H174" s="2">
        <f>IF(SAN_PHAM!$F174="","",N(SAN_PHAM!H174))</f>
      </c>
      <c r="I174">
        <f>IF(SAN_PHAM!I174="","",SAN_PHAM!I174)</f>
      </c>
      <c r="J174">
        <f>IF(SAN_PHAM!J174="","",SAN_PHAM!J174)</f>
      </c>
      <c r="K174" s="3">
        <f>IF(SAN_PHAM!$F174="","",N(SAN_PHAM!K174))</f>
      </c>
      <c r="L174" s="3">
        <f>IF(F174="","",VLOOKUP(C174,THAM_SO!A:B,2,0)+IF(D174="Mall",VLOOKUP(E174,THAM_SO!D:E,2,0),0)+IF(I174="CÓ",THAM_SO!$B$10,0)+IF(J174="CÓ",THAM_SO!$B$11,0))</f>
      </c>
      <c r="M174" s="2">
        <f>IF(F174="","",F174*L174-MAX(0,F174*THAM_SO!$B$10*(I174="CÓ")-THAM_SO!$B$12))</f>
      </c>
      <c r="N174" s="3">
        <f>IF(F174="","",(F174-G174-M174-H174)/F174)</f>
      </c>
      <c r="O174" s="4">
        <f>IF(F174="","",IF(N174&lt;=0,"LỖ CƠ CẤU",1/N174))</f>
      </c>
      <c r="P174" s="4">
        <f>IF(F174="","",IF(N174&lt;=0,"LỖ CƠ CẤU",O174/(1-K174)))</f>
      </c>
      <c r="Q174" s="4">
        <f>IF(F174="","",IF(N174-THAM_SO!$B$15&lt;=0,"KHÔNG KHẢ THI",1/(N174-THAM_SO!$B$15)))</f>
      </c>
    </row>
    <row r="175">
      <c r="A175">
        <f>IF(SAN_PHAM!A175="","",SAN_PHAM!A175)</f>
      </c>
      <c r="B175">
        <f>IF(SAN_PHAM!B175="","",SAN_PHAM!B175)</f>
      </c>
      <c r="C175">
        <f>IF(SAN_PHAM!C175="","",SAN_PHAM!C175)</f>
      </c>
      <c r="D175">
        <f>IF(SAN_PHAM!D175="","",SAN_PHAM!D175)</f>
      </c>
      <c r="E175">
        <f>IF(SAN_PHAM!E175="","",SAN_PHAM!E175)</f>
      </c>
      <c r="F175" s="2">
        <f>IF(SAN_PHAM!F175="","",SAN_PHAM!F175)</f>
      </c>
      <c r="G175" s="2">
        <f>IF(SAN_PHAM!$F175="","",N(SAN_PHAM!G175))</f>
      </c>
      <c r="H175" s="2">
        <f>IF(SAN_PHAM!$F175="","",N(SAN_PHAM!H175))</f>
      </c>
      <c r="I175">
        <f>IF(SAN_PHAM!I175="","",SAN_PHAM!I175)</f>
      </c>
      <c r="J175">
        <f>IF(SAN_PHAM!J175="","",SAN_PHAM!J175)</f>
      </c>
      <c r="K175" s="3">
        <f>IF(SAN_PHAM!$F175="","",N(SAN_PHAM!K175))</f>
      </c>
      <c r="L175" s="3">
        <f>IF(F175="","",VLOOKUP(C175,THAM_SO!A:B,2,0)+IF(D175="Mall",VLOOKUP(E175,THAM_SO!D:E,2,0),0)+IF(I175="CÓ",THAM_SO!$B$10,0)+IF(J175="CÓ",THAM_SO!$B$11,0))</f>
      </c>
      <c r="M175" s="2">
        <f>IF(F175="","",F175*L175-MAX(0,F175*THAM_SO!$B$10*(I175="CÓ")-THAM_SO!$B$12))</f>
      </c>
      <c r="N175" s="3">
        <f>IF(F175="","",(F175-G175-M175-H175)/F175)</f>
      </c>
      <c r="O175" s="4">
        <f>IF(F175="","",IF(N175&lt;=0,"LỖ CƠ CẤU",1/N175))</f>
      </c>
      <c r="P175" s="4">
        <f>IF(F175="","",IF(N175&lt;=0,"LỖ CƠ CẤU",O175/(1-K175)))</f>
      </c>
      <c r="Q175" s="4">
        <f>IF(F175="","",IF(N175-THAM_SO!$B$15&lt;=0,"KHÔNG KHẢ THI",1/(N175-THAM_SO!$B$15)))</f>
      </c>
    </row>
    <row r="176">
      <c r="A176">
        <f>IF(SAN_PHAM!A176="","",SAN_PHAM!A176)</f>
      </c>
      <c r="B176">
        <f>IF(SAN_PHAM!B176="","",SAN_PHAM!B176)</f>
      </c>
      <c r="C176">
        <f>IF(SAN_PHAM!C176="","",SAN_PHAM!C176)</f>
      </c>
      <c r="D176">
        <f>IF(SAN_PHAM!D176="","",SAN_PHAM!D176)</f>
      </c>
      <c r="E176">
        <f>IF(SAN_PHAM!E176="","",SAN_PHAM!E176)</f>
      </c>
      <c r="F176" s="2">
        <f>IF(SAN_PHAM!F176="","",SAN_PHAM!F176)</f>
      </c>
      <c r="G176" s="2">
        <f>IF(SAN_PHAM!$F176="","",N(SAN_PHAM!G176))</f>
      </c>
      <c r="H176" s="2">
        <f>IF(SAN_PHAM!$F176="","",N(SAN_PHAM!H176))</f>
      </c>
      <c r="I176">
        <f>IF(SAN_PHAM!I176="","",SAN_PHAM!I176)</f>
      </c>
      <c r="J176">
        <f>IF(SAN_PHAM!J176="","",SAN_PHAM!J176)</f>
      </c>
      <c r="K176" s="3">
        <f>IF(SAN_PHAM!$F176="","",N(SAN_PHAM!K176))</f>
      </c>
      <c r="L176" s="3">
        <f>IF(F176="","",VLOOKUP(C176,THAM_SO!A:B,2,0)+IF(D176="Mall",VLOOKUP(E176,THAM_SO!D:E,2,0),0)+IF(I176="CÓ",THAM_SO!$B$10,0)+IF(J176="CÓ",THAM_SO!$B$11,0))</f>
      </c>
      <c r="M176" s="2">
        <f>IF(F176="","",F176*L176-MAX(0,F176*THAM_SO!$B$10*(I176="CÓ")-THAM_SO!$B$12))</f>
      </c>
      <c r="N176" s="3">
        <f>IF(F176="","",(F176-G176-M176-H176)/F176)</f>
      </c>
      <c r="O176" s="4">
        <f>IF(F176="","",IF(N176&lt;=0,"LỖ CƠ CẤU",1/N176))</f>
      </c>
      <c r="P176" s="4">
        <f>IF(F176="","",IF(N176&lt;=0,"LỖ CƠ CẤU",O176/(1-K176)))</f>
      </c>
      <c r="Q176" s="4">
        <f>IF(F176="","",IF(N176-THAM_SO!$B$15&lt;=0,"KHÔNG KHẢ THI",1/(N176-THAM_SO!$B$15)))</f>
      </c>
    </row>
    <row r="177">
      <c r="A177">
        <f>IF(SAN_PHAM!A177="","",SAN_PHAM!A177)</f>
      </c>
      <c r="B177">
        <f>IF(SAN_PHAM!B177="","",SAN_PHAM!B177)</f>
      </c>
      <c r="C177">
        <f>IF(SAN_PHAM!C177="","",SAN_PHAM!C177)</f>
      </c>
      <c r="D177">
        <f>IF(SAN_PHAM!D177="","",SAN_PHAM!D177)</f>
      </c>
      <c r="E177">
        <f>IF(SAN_PHAM!E177="","",SAN_PHAM!E177)</f>
      </c>
      <c r="F177" s="2">
        <f>IF(SAN_PHAM!F177="","",SAN_PHAM!F177)</f>
      </c>
      <c r="G177" s="2">
        <f>IF(SAN_PHAM!$F177="","",N(SAN_PHAM!G177))</f>
      </c>
      <c r="H177" s="2">
        <f>IF(SAN_PHAM!$F177="","",N(SAN_PHAM!H177))</f>
      </c>
      <c r="I177">
        <f>IF(SAN_PHAM!I177="","",SAN_PHAM!I177)</f>
      </c>
      <c r="J177">
        <f>IF(SAN_PHAM!J177="","",SAN_PHAM!J177)</f>
      </c>
      <c r="K177" s="3">
        <f>IF(SAN_PHAM!$F177="","",N(SAN_PHAM!K177))</f>
      </c>
      <c r="L177" s="3">
        <f>IF(F177="","",VLOOKUP(C177,THAM_SO!A:B,2,0)+IF(D177="Mall",VLOOKUP(E177,THAM_SO!D:E,2,0),0)+IF(I177="CÓ",THAM_SO!$B$10,0)+IF(J177="CÓ",THAM_SO!$B$11,0))</f>
      </c>
      <c r="M177" s="2">
        <f>IF(F177="","",F177*L177-MAX(0,F177*THAM_SO!$B$10*(I177="CÓ")-THAM_SO!$B$12))</f>
      </c>
      <c r="N177" s="3">
        <f>IF(F177="","",(F177-G177-M177-H177)/F177)</f>
      </c>
      <c r="O177" s="4">
        <f>IF(F177="","",IF(N177&lt;=0,"LỖ CƠ CẤU",1/N177))</f>
      </c>
      <c r="P177" s="4">
        <f>IF(F177="","",IF(N177&lt;=0,"LỖ CƠ CẤU",O177/(1-K177)))</f>
      </c>
      <c r="Q177" s="4">
        <f>IF(F177="","",IF(N177-THAM_SO!$B$15&lt;=0,"KHÔNG KHẢ THI",1/(N177-THAM_SO!$B$15)))</f>
      </c>
    </row>
    <row r="178">
      <c r="A178">
        <f>IF(SAN_PHAM!A178="","",SAN_PHAM!A178)</f>
      </c>
      <c r="B178">
        <f>IF(SAN_PHAM!B178="","",SAN_PHAM!B178)</f>
      </c>
      <c r="C178">
        <f>IF(SAN_PHAM!C178="","",SAN_PHAM!C178)</f>
      </c>
      <c r="D178">
        <f>IF(SAN_PHAM!D178="","",SAN_PHAM!D178)</f>
      </c>
      <c r="E178">
        <f>IF(SAN_PHAM!E178="","",SAN_PHAM!E178)</f>
      </c>
      <c r="F178" s="2">
        <f>IF(SAN_PHAM!F178="","",SAN_PHAM!F178)</f>
      </c>
      <c r="G178" s="2">
        <f>IF(SAN_PHAM!$F178="","",N(SAN_PHAM!G178))</f>
      </c>
      <c r="H178" s="2">
        <f>IF(SAN_PHAM!$F178="","",N(SAN_PHAM!H178))</f>
      </c>
      <c r="I178">
        <f>IF(SAN_PHAM!I178="","",SAN_PHAM!I178)</f>
      </c>
      <c r="J178">
        <f>IF(SAN_PHAM!J178="","",SAN_PHAM!J178)</f>
      </c>
      <c r="K178" s="3">
        <f>IF(SAN_PHAM!$F178="","",N(SAN_PHAM!K178))</f>
      </c>
      <c r="L178" s="3">
        <f>IF(F178="","",VLOOKUP(C178,THAM_SO!A:B,2,0)+IF(D178="Mall",VLOOKUP(E178,THAM_SO!D:E,2,0),0)+IF(I178="CÓ",THAM_SO!$B$10,0)+IF(J178="CÓ",THAM_SO!$B$11,0))</f>
      </c>
      <c r="M178" s="2">
        <f>IF(F178="","",F178*L178-MAX(0,F178*THAM_SO!$B$10*(I178="CÓ")-THAM_SO!$B$12))</f>
      </c>
      <c r="N178" s="3">
        <f>IF(F178="","",(F178-G178-M178-H178)/F178)</f>
      </c>
      <c r="O178" s="4">
        <f>IF(F178="","",IF(N178&lt;=0,"LỖ CƠ CẤU",1/N178))</f>
      </c>
      <c r="P178" s="4">
        <f>IF(F178="","",IF(N178&lt;=0,"LỖ CƠ CẤU",O178/(1-K178)))</f>
      </c>
      <c r="Q178" s="4">
        <f>IF(F178="","",IF(N178-THAM_SO!$B$15&lt;=0,"KHÔNG KHẢ THI",1/(N178-THAM_SO!$B$15)))</f>
      </c>
    </row>
    <row r="179">
      <c r="A179">
        <f>IF(SAN_PHAM!A179="","",SAN_PHAM!A179)</f>
      </c>
      <c r="B179">
        <f>IF(SAN_PHAM!B179="","",SAN_PHAM!B179)</f>
      </c>
      <c r="C179">
        <f>IF(SAN_PHAM!C179="","",SAN_PHAM!C179)</f>
      </c>
      <c r="D179">
        <f>IF(SAN_PHAM!D179="","",SAN_PHAM!D179)</f>
      </c>
      <c r="E179">
        <f>IF(SAN_PHAM!E179="","",SAN_PHAM!E179)</f>
      </c>
      <c r="F179" s="2">
        <f>IF(SAN_PHAM!F179="","",SAN_PHAM!F179)</f>
      </c>
      <c r="G179" s="2">
        <f>IF(SAN_PHAM!$F179="","",N(SAN_PHAM!G179))</f>
      </c>
      <c r="H179" s="2">
        <f>IF(SAN_PHAM!$F179="","",N(SAN_PHAM!H179))</f>
      </c>
      <c r="I179">
        <f>IF(SAN_PHAM!I179="","",SAN_PHAM!I179)</f>
      </c>
      <c r="J179">
        <f>IF(SAN_PHAM!J179="","",SAN_PHAM!J179)</f>
      </c>
      <c r="K179" s="3">
        <f>IF(SAN_PHAM!$F179="","",N(SAN_PHAM!K179))</f>
      </c>
      <c r="L179" s="3">
        <f>IF(F179="","",VLOOKUP(C179,THAM_SO!A:B,2,0)+IF(D179="Mall",VLOOKUP(E179,THAM_SO!D:E,2,0),0)+IF(I179="CÓ",THAM_SO!$B$10,0)+IF(J179="CÓ",THAM_SO!$B$11,0))</f>
      </c>
      <c r="M179" s="2">
        <f>IF(F179="","",F179*L179-MAX(0,F179*THAM_SO!$B$10*(I179="CÓ")-THAM_SO!$B$12))</f>
      </c>
      <c r="N179" s="3">
        <f>IF(F179="","",(F179-G179-M179-H179)/F179)</f>
      </c>
      <c r="O179" s="4">
        <f>IF(F179="","",IF(N179&lt;=0,"LỖ CƠ CẤU",1/N179))</f>
      </c>
      <c r="P179" s="4">
        <f>IF(F179="","",IF(N179&lt;=0,"LỖ CƠ CẤU",O179/(1-K179)))</f>
      </c>
      <c r="Q179" s="4">
        <f>IF(F179="","",IF(N179-THAM_SO!$B$15&lt;=0,"KHÔNG KHẢ THI",1/(N179-THAM_SO!$B$15)))</f>
      </c>
    </row>
    <row r="180">
      <c r="A180">
        <f>IF(SAN_PHAM!A180="","",SAN_PHAM!A180)</f>
      </c>
      <c r="B180">
        <f>IF(SAN_PHAM!B180="","",SAN_PHAM!B180)</f>
      </c>
      <c r="C180">
        <f>IF(SAN_PHAM!C180="","",SAN_PHAM!C180)</f>
      </c>
      <c r="D180">
        <f>IF(SAN_PHAM!D180="","",SAN_PHAM!D180)</f>
      </c>
      <c r="E180">
        <f>IF(SAN_PHAM!E180="","",SAN_PHAM!E180)</f>
      </c>
      <c r="F180" s="2">
        <f>IF(SAN_PHAM!F180="","",SAN_PHAM!F180)</f>
      </c>
      <c r="G180" s="2">
        <f>IF(SAN_PHAM!$F180="","",N(SAN_PHAM!G180))</f>
      </c>
      <c r="H180" s="2">
        <f>IF(SAN_PHAM!$F180="","",N(SAN_PHAM!H180))</f>
      </c>
      <c r="I180">
        <f>IF(SAN_PHAM!I180="","",SAN_PHAM!I180)</f>
      </c>
      <c r="J180">
        <f>IF(SAN_PHAM!J180="","",SAN_PHAM!J180)</f>
      </c>
      <c r="K180" s="3">
        <f>IF(SAN_PHAM!$F180="","",N(SAN_PHAM!K180))</f>
      </c>
      <c r="L180" s="3">
        <f>IF(F180="","",VLOOKUP(C180,THAM_SO!A:B,2,0)+IF(D180="Mall",VLOOKUP(E180,THAM_SO!D:E,2,0),0)+IF(I180="CÓ",THAM_SO!$B$10,0)+IF(J180="CÓ",THAM_SO!$B$11,0))</f>
      </c>
      <c r="M180" s="2">
        <f>IF(F180="","",F180*L180-MAX(0,F180*THAM_SO!$B$10*(I180="CÓ")-THAM_SO!$B$12))</f>
      </c>
      <c r="N180" s="3">
        <f>IF(F180="","",(F180-G180-M180-H180)/F180)</f>
      </c>
      <c r="O180" s="4">
        <f>IF(F180="","",IF(N180&lt;=0,"LỖ CƠ CẤU",1/N180))</f>
      </c>
      <c r="P180" s="4">
        <f>IF(F180="","",IF(N180&lt;=0,"LỖ CƠ CẤU",O180/(1-K180)))</f>
      </c>
      <c r="Q180" s="4">
        <f>IF(F180="","",IF(N180-THAM_SO!$B$15&lt;=0,"KHÔNG KHẢ THI",1/(N180-THAM_SO!$B$15)))</f>
      </c>
    </row>
    <row r="181">
      <c r="A181">
        <f>IF(SAN_PHAM!A181="","",SAN_PHAM!A181)</f>
      </c>
      <c r="B181">
        <f>IF(SAN_PHAM!B181="","",SAN_PHAM!B181)</f>
      </c>
      <c r="C181">
        <f>IF(SAN_PHAM!C181="","",SAN_PHAM!C181)</f>
      </c>
      <c r="D181">
        <f>IF(SAN_PHAM!D181="","",SAN_PHAM!D181)</f>
      </c>
      <c r="E181">
        <f>IF(SAN_PHAM!E181="","",SAN_PHAM!E181)</f>
      </c>
      <c r="F181" s="2">
        <f>IF(SAN_PHAM!F181="","",SAN_PHAM!F181)</f>
      </c>
      <c r="G181" s="2">
        <f>IF(SAN_PHAM!$F181="","",N(SAN_PHAM!G181))</f>
      </c>
      <c r="H181" s="2">
        <f>IF(SAN_PHAM!$F181="","",N(SAN_PHAM!H181))</f>
      </c>
      <c r="I181">
        <f>IF(SAN_PHAM!I181="","",SAN_PHAM!I181)</f>
      </c>
      <c r="J181">
        <f>IF(SAN_PHAM!J181="","",SAN_PHAM!J181)</f>
      </c>
      <c r="K181" s="3">
        <f>IF(SAN_PHAM!$F181="","",N(SAN_PHAM!K181))</f>
      </c>
      <c r="L181" s="3">
        <f>IF(F181="","",VLOOKUP(C181,THAM_SO!A:B,2,0)+IF(D181="Mall",VLOOKUP(E181,THAM_SO!D:E,2,0),0)+IF(I181="CÓ",THAM_SO!$B$10,0)+IF(J181="CÓ",THAM_SO!$B$11,0))</f>
      </c>
      <c r="M181" s="2">
        <f>IF(F181="","",F181*L181-MAX(0,F181*THAM_SO!$B$10*(I181="CÓ")-THAM_SO!$B$12))</f>
      </c>
      <c r="N181" s="3">
        <f>IF(F181="","",(F181-G181-M181-H181)/F181)</f>
      </c>
      <c r="O181" s="4">
        <f>IF(F181="","",IF(N181&lt;=0,"LỖ CƠ CẤU",1/N181))</f>
      </c>
      <c r="P181" s="4">
        <f>IF(F181="","",IF(N181&lt;=0,"LỖ CƠ CẤU",O181/(1-K181)))</f>
      </c>
      <c r="Q181" s="4">
        <f>IF(F181="","",IF(N181-THAM_SO!$B$15&lt;=0,"KHÔNG KHẢ THI",1/(N181-THAM_SO!$B$15)))</f>
      </c>
    </row>
    <row r="182">
      <c r="A182">
        <f>IF(SAN_PHAM!A182="","",SAN_PHAM!A182)</f>
      </c>
      <c r="B182">
        <f>IF(SAN_PHAM!B182="","",SAN_PHAM!B182)</f>
      </c>
      <c r="C182">
        <f>IF(SAN_PHAM!C182="","",SAN_PHAM!C182)</f>
      </c>
      <c r="D182">
        <f>IF(SAN_PHAM!D182="","",SAN_PHAM!D182)</f>
      </c>
      <c r="E182">
        <f>IF(SAN_PHAM!E182="","",SAN_PHAM!E182)</f>
      </c>
      <c r="F182" s="2">
        <f>IF(SAN_PHAM!F182="","",SAN_PHAM!F182)</f>
      </c>
      <c r="G182" s="2">
        <f>IF(SAN_PHAM!$F182="","",N(SAN_PHAM!G182))</f>
      </c>
      <c r="H182" s="2">
        <f>IF(SAN_PHAM!$F182="","",N(SAN_PHAM!H182))</f>
      </c>
      <c r="I182">
        <f>IF(SAN_PHAM!I182="","",SAN_PHAM!I182)</f>
      </c>
      <c r="J182">
        <f>IF(SAN_PHAM!J182="","",SAN_PHAM!J182)</f>
      </c>
      <c r="K182" s="3">
        <f>IF(SAN_PHAM!$F182="","",N(SAN_PHAM!K182))</f>
      </c>
      <c r="L182" s="3">
        <f>IF(F182="","",VLOOKUP(C182,THAM_SO!A:B,2,0)+IF(D182="Mall",VLOOKUP(E182,THAM_SO!D:E,2,0),0)+IF(I182="CÓ",THAM_SO!$B$10,0)+IF(J182="CÓ",THAM_SO!$B$11,0))</f>
      </c>
      <c r="M182" s="2">
        <f>IF(F182="","",F182*L182-MAX(0,F182*THAM_SO!$B$10*(I182="CÓ")-THAM_SO!$B$12))</f>
      </c>
      <c r="N182" s="3">
        <f>IF(F182="","",(F182-G182-M182-H182)/F182)</f>
      </c>
      <c r="O182" s="4">
        <f>IF(F182="","",IF(N182&lt;=0,"LỖ CƠ CẤU",1/N182))</f>
      </c>
      <c r="P182" s="4">
        <f>IF(F182="","",IF(N182&lt;=0,"LỖ CƠ CẤU",O182/(1-K182)))</f>
      </c>
      <c r="Q182" s="4">
        <f>IF(F182="","",IF(N182-THAM_SO!$B$15&lt;=0,"KHÔNG KHẢ THI",1/(N182-THAM_SO!$B$15)))</f>
      </c>
    </row>
    <row r="183">
      <c r="A183">
        <f>IF(SAN_PHAM!A183="","",SAN_PHAM!A183)</f>
      </c>
      <c r="B183">
        <f>IF(SAN_PHAM!B183="","",SAN_PHAM!B183)</f>
      </c>
      <c r="C183">
        <f>IF(SAN_PHAM!C183="","",SAN_PHAM!C183)</f>
      </c>
      <c r="D183">
        <f>IF(SAN_PHAM!D183="","",SAN_PHAM!D183)</f>
      </c>
      <c r="E183">
        <f>IF(SAN_PHAM!E183="","",SAN_PHAM!E183)</f>
      </c>
      <c r="F183" s="2">
        <f>IF(SAN_PHAM!F183="","",SAN_PHAM!F183)</f>
      </c>
      <c r="G183" s="2">
        <f>IF(SAN_PHAM!$F183="","",N(SAN_PHAM!G183))</f>
      </c>
      <c r="H183" s="2">
        <f>IF(SAN_PHAM!$F183="","",N(SAN_PHAM!H183))</f>
      </c>
      <c r="I183">
        <f>IF(SAN_PHAM!I183="","",SAN_PHAM!I183)</f>
      </c>
      <c r="J183">
        <f>IF(SAN_PHAM!J183="","",SAN_PHAM!J183)</f>
      </c>
      <c r="K183" s="3">
        <f>IF(SAN_PHAM!$F183="","",N(SAN_PHAM!K183))</f>
      </c>
      <c r="L183" s="3">
        <f>IF(F183="","",VLOOKUP(C183,THAM_SO!A:B,2,0)+IF(D183="Mall",VLOOKUP(E183,THAM_SO!D:E,2,0),0)+IF(I183="CÓ",THAM_SO!$B$10,0)+IF(J183="CÓ",THAM_SO!$B$11,0))</f>
      </c>
      <c r="M183" s="2">
        <f>IF(F183="","",F183*L183-MAX(0,F183*THAM_SO!$B$10*(I183="CÓ")-THAM_SO!$B$12))</f>
      </c>
      <c r="N183" s="3">
        <f>IF(F183="","",(F183-G183-M183-H183)/F183)</f>
      </c>
      <c r="O183" s="4">
        <f>IF(F183="","",IF(N183&lt;=0,"LỖ CƠ CẤU",1/N183))</f>
      </c>
      <c r="P183" s="4">
        <f>IF(F183="","",IF(N183&lt;=0,"LỖ CƠ CẤU",O183/(1-K183)))</f>
      </c>
      <c r="Q183" s="4">
        <f>IF(F183="","",IF(N183-THAM_SO!$B$15&lt;=0,"KHÔNG KHẢ THI",1/(N183-THAM_SO!$B$15)))</f>
      </c>
    </row>
    <row r="184">
      <c r="A184">
        <f>IF(SAN_PHAM!A184="","",SAN_PHAM!A184)</f>
      </c>
      <c r="B184">
        <f>IF(SAN_PHAM!B184="","",SAN_PHAM!B184)</f>
      </c>
      <c r="C184">
        <f>IF(SAN_PHAM!C184="","",SAN_PHAM!C184)</f>
      </c>
      <c r="D184">
        <f>IF(SAN_PHAM!D184="","",SAN_PHAM!D184)</f>
      </c>
      <c r="E184">
        <f>IF(SAN_PHAM!E184="","",SAN_PHAM!E184)</f>
      </c>
      <c r="F184" s="2">
        <f>IF(SAN_PHAM!F184="","",SAN_PHAM!F184)</f>
      </c>
      <c r="G184" s="2">
        <f>IF(SAN_PHAM!$F184="","",N(SAN_PHAM!G184))</f>
      </c>
      <c r="H184" s="2">
        <f>IF(SAN_PHAM!$F184="","",N(SAN_PHAM!H184))</f>
      </c>
      <c r="I184">
        <f>IF(SAN_PHAM!I184="","",SAN_PHAM!I184)</f>
      </c>
      <c r="J184">
        <f>IF(SAN_PHAM!J184="","",SAN_PHAM!J184)</f>
      </c>
      <c r="K184" s="3">
        <f>IF(SAN_PHAM!$F184="","",N(SAN_PHAM!K184))</f>
      </c>
      <c r="L184" s="3">
        <f>IF(F184="","",VLOOKUP(C184,THAM_SO!A:B,2,0)+IF(D184="Mall",VLOOKUP(E184,THAM_SO!D:E,2,0),0)+IF(I184="CÓ",THAM_SO!$B$10,0)+IF(J184="CÓ",THAM_SO!$B$11,0))</f>
      </c>
      <c r="M184" s="2">
        <f>IF(F184="","",F184*L184-MAX(0,F184*THAM_SO!$B$10*(I184="CÓ")-THAM_SO!$B$12))</f>
      </c>
      <c r="N184" s="3">
        <f>IF(F184="","",(F184-G184-M184-H184)/F184)</f>
      </c>
      <c r="O184" s="4">
        <f>IF(F184="","",IF(N184&lt;=0,"LỖ CƠ CẤU",1/N184))</f>
      </c>
      <c r="P184" s="4">
        <f>IF(F184="","",IF(N184&lt;=0,"LỖ CƠ CẤU",O184/(1-K184)))</f>
      </c>
      <c r="Q184" s="4">
        <f>IF(F184="","",IF(N184-THAM_SO!$B$15&lt;=0,"KHÔNG KHẢ THI",1/(N184-THAM_SO!$B$15)))</f>
      </c>
    </row>
    <row r="185">
      <c r="A185">
        <f>IF(SAN_PHAM!A185="","",SAN_PHAM!A185)</f>
      </c>
      <c r="B185">
        <f>IF(SAN_PHAM!B185="","",SAN_PHAM!B185)</f>
      </c>
      <c r="C185">
        <f>IF(SAN_PHAM!C185="","",SAN_PHAM!C185)</f>
      </c>
      <c r="D185">
        <f>IF(SAN_PHAM!D185="","",SAN_PHAM!D185)</f>
      </c>
      <c r="E185">
        <f>IF(SAN_PHAM!E185="","",SAN_PHAM!E185)</f>
      </c>
      <c r="F185" s="2">
        <f>IF(SAN_PHAM!F185="","",SAN_PHAM!F185)</f>
      </c>
      <c r="G185" s="2">
        <f>IF(SAN_PHAM!$F185="","",N(SAN_PHAM!G185))</f>
      </c>
      <c r="H185" s="2">
        <f>IF(SAN_PHAM!$F185="","",N(SAN_PHAM!H185))</f>
      </c>
      <c r="I185">
        <f>IF(SAN_PHAM!I185="","",SAN_PHAM!I185)</f>
      </c>
      <c r="J185">
        <f>IF(SAN_PHAM!J185="","",SAN_PHAM!J185)</f>
      </c>
      <c r="K185" s="3">
        <f>IF(SAN_PHAM!$F185="","",N(SAN_PHAM!K185))</f>
      </c>
      <c r="L185" s="3">
        <f>IF(F185="","",VLOOKUP(C185,THAM_SO!A:B,2,0)+IF(D185="Mall",VLOOKUP(E185,THAM_SO!D:E,2,0),0)+IF(I185="CÓ",THAM_SO!$B$10,0)+IF(J185="CÓ",THAM_SO!$B$11,0))</f>
      </c>
      <c r="M185" s="2">
        <f>IF(F185="","",F185*L185-MAX(0,F185*THAM_SO!$B$10*(I185="CÓ")-THAM_SO!$B$12))</f>
      </c>
      <c r="N185" s="3">
        <f>IF(F185="","",(F185-G185-M185-H185)/F185)</f>
      </c>
      <c r="O185" s="4">
        <f>IF(F185="","",IF(N185&lt;=0,"LỖ CƠ CẤU",1/N185))</f>
      </c>
      <c r="P185" s="4">
        <f>IF(F185="","",IF(N185&lt;=0,"LỖ CƠ CẤU",O185/(1-K185)))</f>
      </c>
      <c r="Q185" s="4">
        <f>IF(F185="","",IF(N185-THAM_SO!$B$15&lt;=0,"KHÔNG KHẢ THI",1/(N185-THAM_SO!$B$15)))</f>
      </c>
    </row>
    <row r="186">
      <c r="A186">
        <f>IF(SAN_PHAM!A186="","",SAN_PHAM!A186)</f>
      </c>
      <c r="B186">
        <f>IF(SAN_PHAM!B186="","",SAN_PHAM!B186)</f>
      </c>
      <c r="C186">
        <f>IF(SAN_PHAM!C186="","",SAN_PHAM!C186)</f>
      </c>
      <c r="D186">
        <f>IF(SAN_PHAM!D186="","",SAN_PHAM!D186)</f>
      </c>
      <c r="E186">
        <f>IF(SAN_PHAM!E186="","",SAN_PHAM!E186)</f>
      </c>
      <c r="F186" s="2">
        <f>IF(SAN_PHAM!F186="","",SAN_PHAM!F186)</f>
      </c>
      <c r="G186" s="2">
        <f>IF(SAN_PHAM!$F186="","",N(SAN_PHAM!G186))</f>
      </c>
      <c r="H186" s="2">
        <f>IF(SAN_PHAM!$F186="","",N(SAN_PHAM!H186))</f>
      </c>
      <c r="I186">
        <f>IF(SAN_PHAM!I186="","",SAN_PHAM!I186)</f>
      </c>
      <c r="J186">
        <f>IF(SAN_PHAM!J186="","",SAN_PHAM!J186)</f>
      </c>
      <c r="K186" s="3">
        <f>IF(SAN_PHAM!$F186="","",N(SAN_PHAM!K186))</f>
      </c>
      <c r="L186" s="3">
        <f>IF(F186="","",VLOOKUP(C186,THAM_SO!A:B,2,0)+IF(D186="Mall",VLOOKUP(E186,THAM_SO!D:E,2,0),0)+IF(I186="CÓ",THAM_SO!$B$10,0)+IF(J186="CÓ",THAM_SO!$B$11,0))</f>
      </c>
      <c r="M186" s="2">
        <f>IF(F186="","",F186*L186-MAX(0,F186*THAM_SO!$B$10*(I186="CÓ")-THAM_SO!$B$12))</f>
      </c>
      <c r="N186" s="3">
        <f>IF(F186="","",(F186-G186-M186-H186)/F186)</f>
      </c>
      <c r="O186" s="4">
        <f>IF(F186="","",IF(N186&lt;=0,"LỖ CƠ CẤU",1/N186))</f>
      </c>
      <c r="P186" s="4">
        <f>IF(F186="","",IF(N186&lt;=0,"LỖ CƠ CẤU",O186/(1-K186)))</f>
      </c>
      <c r="Q186" s="4">
        <f>IF(F186="","",IF(N186-THAM_SO!$B$15&lt;=0,"KHÔNG KHẢ THI",1/(N186-THAM_SO!$B$15)))</f>
      </c>
    </row>
    <row r="187">
      <c r="A187">
        <f>IF(SAN_PHAM!A187="","",SAN_PHAM!A187)</f>
      </c>
      <c r="B187">
        <f>IF(SAN_PHAM!B187="","",SAN_PHAM!B187)</f>
      </c>
      <c r="C187">
        <f>IF(SAN_PHAM!C187="","",SAN_PHAM!C187)</f>
      </c>
      <c r="D187">
        <f>IF(SAN_PHAM!D187="","",SAN_PHAM!D187)</f>
      </c>
      <c r="E187">
        <f>IF(SAN_PHAM!E187="","",SAN_PHAM!E187)</f>
      </c>
      <c r="F187" s="2">
        <f>IF(SAN_PHAM!F187="","",SAN_PHAM!F187)</f>
      </c>
      <c r="G187" s="2">
        <f>IF(SAN_PHAM!$F187="","",N(SAN_PHAM!G187))</f>
      </c>
      <c r="H187" s="2">
        <f>IF(SAN_PHAM!$F187="","",N(SAN_PHAM!H187))</f>
      </c>
      <c r="I187">
        <f>IF(SAN_PHAM!I187="","",SAN_PHAM!I187)</f>
      </c>
      <c r="J187">
        <f>IF(SAN_PHAM!J187="","",SAN_PHAM!J187)</f>
      </c>
      <c r="K187" s="3">
        <f>IF(SAN_PHAM!$F187="","",N(SAN_PHAM!K187))</f>
      </c>
      <c r="L187" s="3">
        <f>IF(F187="","",VLOOKUP(C187,THAM_SO!A:B,2,0)+IF(D187="Mall",VLOOKUP(E187,THAM_SO!D:E,2,0),0)+IF(I187="CÓ",THAM_SO!$B$10,0)+IF(J187="CÓ",THAM_SO!$B$11,0))</f>
      </c>
      <c r="M187" s="2">
        <f>IF(F187="","",F187*L187-MAX(0,F187*THAM_SO!$B$10*(I187="CÓ")-THAM_SO!$B$12))</f>
      </c>
      <c r="N187" s="3">
        <f>IF(F187="","",(F187-G187-M187-H187)/F187)</f>
      </c>
      <c r="O187" s="4">
        <f>IF(F187="","",IF(N187&lt;=0,"LỖ CƠ CẤU",1/N187))</f>
      </c>
      <c r="P187" s="4">
        <f>IF(F187="","",IF(N187&lt;=0,"LỖ CƠ CẤU",O187/(1-K187)))</f>
      </c>
      <c r="Q187" s="4">
        <f>IF(F187="","",IF(N187-THAM_SO!$B$15&lt;=0,"KHÔNG KHẢ THI",1/(N187-THAM_SO!$B$15)))</f>
      </c>
    </row>
    <row r="188">
      <c r="A188">
        <f>IF(SAN_PHAM!A188="","",SAN_PHAM!A188)</f>
      </c>
      <c r="B188">
        <f>IF(SAN_PHAM!B188="","",SAN_PHAM!B188)</f>
      </c>
      <c r="C188">
        <f>IF(SAN_PHAM!C188="","",SAN_PHAM!C188)</f>
      </c>
      <c r="D188">
        <f>IF(SAN_PHAM!D188="","",SAN_PHAM!D188)</f>
      </c>
      <c r="E188">
        <f>IF(SAN_PHAM!E188="","",SAN_PHAM!E188)</f>
      </c>
      <c r="F188" s="2">
        <f>IF(SAN_PHAM!F188="","",SAN_PHAM!F188)</f>
      </c>
      <c r="G188" s="2">
        <f>IF(SAN_PHAM!$F188="","",N(SAN_PHAM!G188))</f>
      </c>
      <c r="H188" s="2">
        <f>IF(SAN_PHAM!$F188="","",N(SAN_PHAM!H188))</f>
      </c>
      <c r="I188">
        <f>IF(SAN_PHAM!I188="","",SAN_PHAM!I188)</f>
      </c>
      <c r="J188">
        <f>IF(SAN_PHAM!J188="","",SAN_PHAM!J188)</f>
      </c>
      <c r="K188" s="3">
        <f>IF(SAN_PHAM!$F188="","",N(SAN_PHAM!K188))</f>
      </c>
      <c r="L188" s="3">
        <f>IF(F188="","",VLOOKUP(C188,THAM_SO!A:B,2,0)+IF(D188="Mall",VLOOKUP(E188,THAM_SO!D:E,2,0),0)+IF(I188="CÓ",THAM_SO!$B$10,0)+IF(J188="CÓ",THAM_SO!$B$11,0))</f>
      </c>
      <c r="M188" s="2">
        <f>IF(F188="","",F188*L188-MAX(0,F188*THAM_SO!$B$10*(I188="CÓ")-THAM_SO!$B$12))</f>
      </c>
      <c r="N188" s="3">
        <f>IF(F188="","",(F188-G188-M188-H188)/F188)</f>
      </c>
      <c r="O188" s="4">
        <f>IF(F188="","",IF(N188&lt;=0,"LỖ CƠ CẤU",1/N188))</f>
      </c>
      <c r="P188" s="4">
        <f>IF(F188="","",IF(N188&lt;=0,"LỖ CƠ CẤU",O188/(1-K188)))</f>
      </c>
      <c r="Q188" s="4">
        <f>IF(F188="","",IF(N188-THAM_SO!$B$15&lt;=0,"KHÔNG KHẢ THI",1/(N188-THAM_SO!$B$15)))</f>
      </c>
    </row>
    <row r="189">
      <c r="A189">
        <f>IF(SAN_PHAM!A189="","",SAN_PHAM!A189)</f>
      </c>
      <c r="B189">
        <f>IF(SAN_PHAM!B189="","",SAN_PHAM!B189)</f>
      </c>
      <c r="C189">
        <f>IF(SAN_PHAM!C189="","",SAN_PHAM!C189)</f>
      </c>
      <c r="D189">
        <f>IF(SAN_PHAM!D189="","",SAN_PHAM!D189)</f>
      </c>
      <c r="E189">
        <f>IF(SAN_PHAM!E189="","",SAN_PHAM!E189)</f>
      </c>
      <c r="F189" s="2">
        <f>IF(SAN_PHAM!F189="","",SAN_PHAM!F189)</f>
      </c>
      <c r="G189" s="2">
        <f>IF(SAN_PHAM!$F189="","",N(SAN_PHAM!G189))</f>
      </c>
      <c r="H189" s="2">
        <f>IF(SAN_PHAM!$F189="","",N(SAN_PHAM!H189))</f>
      </c>
      <c r="I189">
        <f>IF(SAN_PHAM!I189="","",SAN_PHAM!I189)</f>
      </c>
      <c r="J189">
        <f>IF(SAN_PHAM!J189="","",SAN_PHAM!J189)</f>
      </c>
      <c r="K189" s="3">
        <f>IF(SAN_PHAM!$F189="","",N(SAN_PHAM!K189))</f>
      </c>
      <c r="L189" s="3">
        <f>IF(F189="","",VLOOKUP(C189,THAM_SO!A:B,2,0)+IF(D189="Mall",VLOOKUP(E189,THAM_SO!D:E,2,0),0)+IF(I189="CÓ",THAM_SO!$B$10,0)+IF(J189="CÓ",THAM_SO!$B$11,0))</f>
      </c>
      <c r="M189" s="2">
        <f>IF(F189="","",F189*L189-MAX(0,F189*THAM_SO!$B$10*(I189="CÓ")-THAM_SO!$B$12))</f>
      </c>
      <c r="N189" s="3">
        <f>IF(F189="","",(F189-G189-M189-H189)/F189)</f>
      </c>
      <c r="O189" s="4">
        <f>IF(F189="","",IF(N189&lt;=0,"LỖ CƠ CẤU",1/N189))</f>
      </c>
      <c r="P189" s="4">
        <f>IF(F189="","",IF(N189&lt;=0,"LỖ CƠ CẤU",O189/(1-K189)))</f>
      </c>
      <c r="Q189" s="4">
        <f>IF(F189="","",IF(N189-THAM_SO!$B$15&lt;=0,"KHÔNG KHẢ THI",1/(N189-THAM_SO!$B$15)))</f>
      </c>
    </row>
    <row r="190">
      <c r="A190">
        <f>IF(SAN_PHAM!A190="","",SAN_PHAM!A190)</f>
      </c>
      <c r="B190">
        <f>IF(SAN_PHAM!B190="","",SAN_PHAM!B190)</f>
      </c>
      <c r="C190">
        <f>IF(SAN_PHAM!C190="","",SAN_PHAM!C190)</f>
      </c>
      <c r="D190">
        <f>IF(SAN_PHAM!D190="","",SAN_PHAM!D190)</f>
      </c>
      <c r="E190">
        <f>IF(SAN_PHAM!E190="","",SAN_PHAM!E190)</f>
      </c>
      <c r="F190" s="2">
        <f>IF(SAN_PHAM!F190="","",SAN_PHAM!F190)</f>
      </c>
      <c r="G190" s="2">
        <f>IF(SAN_PHAM!$F190="","",N(SAN_PHAM!G190))</f>
      </c>
      <c r="H190" s="2">
        <f>IF(SAN_PHAM!$F190="","",N(SAN_PHAM!H190))</f>
      </c>
      <c r="I190">
        <f>IF(SAN_PHAM!I190="","",SAN_PHAM!I190)</f>
      </c>
      <c r="J190">
        <f>IF(SAN_PHAM!J190="","",SAN_PHAM!J190)</f>
      </c>
      <c r="K190" s="3">
        <f>IF(SAN_PHAM!$F190="","",N(SAN_PHAM!K190))</f>
      </c>
      <c r="L190" s="3">
        <f>IF(F190="","",VLOOKUP(C190,THAM_SO!A:B,2,0)+IF(D190="Mall",VLOOKUP(E190,THAM_SO!D:E,2,0),0)+IF(I190="CÓ",THAM_SO!$B$10,0)+IF(J190="CÓ",THAM_SO!$B$11,0))</f>
      </c>
      <c r="M190" s="2">
        <f>IF(F190="","",F190*L190-MAX(0,F190*THAM_SO!$B$10*(I190="CÓ")-THAM_SO!$B$12))</f>
      </c>
      <c r="N190" s="3">
        <f>IF(F190="","",(F190-G190-M190-H190)/F190)</f>
      </c>
      <c r="O190" s="4">
        <f>IF(F190="","",IF(N190&lt;=0,"LỖ CƠ CẤU",1/N190))</f>
      </c>
      <c r="P190" s="4">
        <f>IF(F190="","",IF(N190&lt;=0,"LỖ CƠ CẤU",O190/(1-K190)))</f>
      </c>
      <c r="Q190" s="4">
        <f>IF(F190="","",IF(N190-THAM_SO!$B$15&lt;=0,"KHÔNG KHẢ THI",1/(N190-THAM_SO!$B$15)))</f>
      </c>
    </row>
    <row r="191">
      <c r="A191">
        <f>IF(SAN_PHAM!A191="","",SAN_PHAM!A191)</f>
      </c>
      <c r="B191">
        <f>IF(SAN_PHAM!B191="","",SAN_PHAM!B191)</f>
      </c>
      <c r="C191">
        <f>IF(SAN_PHAM!C191="","",SAN_PHAM!C191)</f>
      </c>
      <c r="D191">
        <f>IF(SAN_PHAM!D191="","",SAN_PHAM!D191)</f>
      </c>
      <c r="E191">
        <f>IF(SAN_PHAM!E191="","",SAN_PHAM!E191)</f>
      </c>
      <c r="F191" s="2">
        <f>IF(SAN_PHAM!F191="","",SAN_PHAM!F191)</f>
      </c>
      <c r="G191" s="2">
        <f>IF(SAN_PHAM!$F191="","",N(SAN_PHAM!G191))</f>
      </c>
      <c r="H191" s="2">
        <f>IF(SAN_PHAM!$F191="","",N(SAN_PHAM!H191))</f>
      </c>
      <c r="I191">
        <f>IF(SAN_PHAM!I191="","",SAN_PHAM!I191)</f>
      </c>
      <c r="J191">
        <f>IF(SAN_PHAM!J191="","",SAN_PHAM!J191)</f>
      </c>
      <c r="K191" s="3">
        <f>IF(SAN_PHAM!$F191="","",N(SAN_PHAM!K191))</f>
      </c>
      <c r="L191" s="3">
        <f>IF(F191="","",VLOOKUP(C191,THAM_SO!A:B,2,0)+IF(D191="Mall",VLOOKUP(E191,THAM_SO!D:E,2,0),0)+IF(I191="CÓ",THAM_SO!$B$10,0)+IF(J191="CÓ",THAM_SO!$B$11,0))</f>
      </c>
      <c r="M191" s="2">
        <f>IF(F191="","",F191*L191-MAX(0,F191*THAM_SO!$B$10*(I191="CÓ")-THAM_SO!$B$12))</f>
      </c>
      <c r="N191" s="3">
        <f>IF(F191="","",(F191-G191-M191-H191)/F191)</f>
      </c>
      <c r="O191" s="4">
        <f>IF(F191="","",IF(N191&lt;=0,"LỖ CƠ CẤU",1/N191))</f>
      </c>
      <c r="P191" s="4">
        <f>IF(F191="","",IF(N191&lt;=0,"LỖ CƠ CẤU",O191/(1-K191)))</f>
      </c>
      <c r="Q191" s="4">
        <f>IF(F191="","",IF(N191-THAM_SO!$B$15&lt;=0,"KHÔNG KHẢ THI",1/(N191-THAM_SO!$B$15)))</f>
      </c>
    </row>
    <row r="192">
      <c r="A192">
        <f>IF(SAN_PHAM!A192="","",SAN_PHAM!A192)</f>
      </c>
      <c r="B192">
        <f>IF(SAN_PHAM!B192="","",SAN_PHAM!B192)</f>
      </c>
      <c r="C192">
        <f>IF(SAN_PHAM!C192="","",SAN_PHAM!C192)</f>
      </c>
      <c r="D192">
        <f>IF(SAN_PHAM!D192="","",SAN_PHAM!D192)</f>
      </c>
      <c r="E192">
        <f>IF(SAN_PHAM!E192="","",SAN_PHAM!E192)</f>
      </c>
      <c r="F192" s="2">
        <f>IF(SAN_PHAM!F192="","",SAN_PHAM!F192)</f>
      </c>
      <c r="G192" s="2">
        <f>IF(SAN_PHAM!$F192="","",N(SAN_PHAM!G192))</f>
      </c>
      <c r="H192" s="2">
        <f>IF(SAN_PHAM!$F192="","",N(SAN_PHAM!H192))</f>
      </c>
      <c r="I192">
        <f>IF(SAN_PHAM!I192="","",SAN_PHAM!I192)</f>
      </c>
      <c r="J192">
        <f>IF(SAN_PHAM!J192="","",SAN_PHAM!J192)</f>
      </c>
      <c r="K192" s="3">
        <f>IF(SAN_PHAM!$F192="","",N(SAN_PHAM!K192))</f>
      </c>
      <c r="L192" s="3">
        <f>IF(F192="","",VLOOKUP(C192,THAM_SO!A:B,2,0)+IF(D192="Mall",VLOOKUP(E192,THAM_SO!D:E,2,0),0)+IF(I192="CÓ",THAM_SO!$B$10,0)+IF(J192="CÓ",THAM_SO!$B$11,0))</f>
      </c>
      <c r="M192" s="2">
        <f>IF(F192="","",F192*L192-MAX(0,F192*THAM_SO!$B$10*(I192="CÓ")-THAM_SO!$B$12))</f>
      </c>
      <c r="N192" s="3">
        <f>IF(F192="","",(F192-G192-M192-H192)/F192)</f>
      </c>
      <c r="O192" s="4">
        <f>IF(F192="","",IF(N192&lt;=0,"LỖ CƠ CẤU",1/N192))</f>
      </c>
      <c r="P192" s="4">
        <f>IF(F192="","",IF(N192&lt;=0,"LỖ CƠ CẤU",O192/(1-K192)))</f>
      </c>
      <c r="Q192" s="4">
        <f>IF(F192="","",IF(N192-THAM_SO!$B$15&lt;=0,"KHÔNG KHẢ THI",1/(N192-THAM_SO!$B$15)))</f>
      </c>
    </row>
    <row r="193">
      <c r="A193">
        <f>IF(SAN_PHAM!A193="","",SAN_PHAM!A193)</f>
      </c>
      <c r="B193">
        <f>IF(SAN_PHAM!B193="","",SAN_PHAM!B193)</f>
      </c>
      <c r="C193">
        <f>IF(SAN_PHAM!C193="","",SAN_PHAM!C193)</f>
      </c>
      <c r="D193">
        <f>IF(SAN_PHAM!D193="","",SAN_PHAM!D193)</f>
      </c>
      <c r="E193">
        <f>IF(SAN_PHAM!E193="","",SAN_PHAM!E193)</f>
      </c>
      <c r="F193" s="2">
        <f>IF(SAN_PHAM!F193="","",SAN_PHAM!F193)</f>
      </c>
      <c r="G193" s="2">
        <f>IF(SAN_PHAM!$F193="","",N(SAN_PHAM!G193))</f>
      </c>
      <c r="H193" s="2">
        <f>IF(SAN_PHAM!$F193="","",N(SAN_PHAM!H193))</f>
      </c>
      <c r="I193">
        <f>IF(SAN_PHAM!I193="","",SAN_PHAM!I193)</f>
      </c>
      <c r="J193">
        <f>IF(SAN_PHAM!J193="","",SAN_PHAM!J193)</f>
      </c>
      <c r="K193" s="3">
        <f>IF(SAN_PHAM!$F193="","",N(SAN_PHAM!K193))</f>
      </c>
      <c r="L193" s="3">
        <f>IF(F193="","",VLOOKUP(C193,THAM_SO!A:B,2,0)+IF(D193="Mall",VLOOKUP(E193,THAM_SO!D:E,2,0),0)+IF(I193="CÓ",THAM_SO!$B$10,0)+IF(J193="CÓ",THAM_SO!$B$11,0))</f>
      </c>
      <c r="M193" s="2">
        <f>IF(F193="","",F193*L193-MAX(0,F193*THAM_SO!$B$10*(I193="CÓ")-THAM_SO!$B$12))</f>
      </c>
      <c r="N193" s="3">
        <f>IF(F193="","",(F193-G193-M193-H193)/F193)</f>
      </c>
      <c r="O193" s="4">
        <f>IF(F193="","",IF(N193&lt;=0,"LỖ CƠ CẤU",1/N193))</f>
      </c>
      <c r="P193" s="4">
        <f>IF(F193="","",IF(N193&lt;=0,"LỖ CƠ CẤU",O193/(1-K193)))</f>
      </c>
      <c r="Q193" s="4">
        <f>IF(F193="","",IF(N193-THAM_SO!$B$15&lt;=0,"KHÔNG KHẢ THI",1/(N193-THAM_SO!$B$15)))</f>
      </c>
    </row>
    <row r="194">
      <c r="A194">
        <f>IF(SAN_PHAM!A194="","",SAN_PHAM!A194)</f>
      </c>
      <c r="B194">
        <f>IF(SAN_PHAM!B194="","",SAN_PHAM!B194)</f>
      </c>
      <c r="C194">
        <f>IF(SAN_PHAM!C194="","",SAN_PHAM!C194)</f>
      </c>
      <c r="D194">
        <f>IF(SAN_PHAM!D194="","",SAN_PHAM!D194)</f>
      </c>
      <c r="E194">
        <f>IF(SAN_PHAM!E194="","",SAN_PHAM!E194)</f>
      </c>
      <c r="F194" s="2">
        <f>IF(SAN_PHAM!F194="","",SAN_PHAM!F194)</f>
      </c>
      <c r="G194" s="2">
        <f>IF(SAN_PHAM!$F194="","",N(SAN_PHAM!G194))</f>
      </c>
      <c r="H194" s="2">
        <f>IF(SAN_PHAM!$F194="","",N(SAN_PHAM!H194))</f>
      </c>
      <c r="I194">
        <f>IF(SAN_PHAM!I194="","",SAN_PHAM!I194)</f>
      </c>
      <c r="J194">
        <f>IF(SAN_PHAM!J194="","",SAN_PHAM!J194)</f>
      </c>
      <c r="K194" s="3">
        <f>IF(SAN_PHAM!$F194="","",N(SAN_PHAM!K194))</f>
      </c>
      <c r="L194" s="3">
        <f>IF(F194="","",VLOOKUP(C194,THAM_SO!A:B,2,0)+IF(D194="Mall",VLOOKUP(E194,THAM_SO!D:E,2,0),0)+IF(I194="CÓ",THAM_SO!$B$10,0)+IF(J194="CÓ",THAM_SO!$B$11,0))</f>
      </c>
      <c r="M194" s="2">
        <f>IF(F194="","",F194*L194-MAX(0,F194*THAM_SO!$B$10*(I194="CÓ")-THAM_SO!$B$12))</f>
      </c>
      <c r="N194" s="3">
        <f>IF(F194="","",(F194-G194-M194-H194)/F194)</f>
      </c>
      <c r="O194" s="4">
        <f>IF(F194="","",IF(N194&lt;=0,"LỖ CƠ CẤU",1/N194))</f>
      </c>
      <c r="P194" s="4">
        <f>IF(F194="","",IF(N194&lt;=0,"LỖ CƠ CẤU",O194/(1-K194)))</f>
      </c>
      <c r="Q194" s="4">
        <f>IF(F194="","",IF(N194-THAM_SO!$B$15&lt;=0,"KHÔNG KHẢ THI",1/(N194-THAM_SO!$B$15)))</f>
      </c>
    </row>
    <row r="195">
      <c r="A195">
        <f>IF(SAN_PHAM!A195="","",SAN_PHAM!A195)</f>
      </c>
      <c r="B195">
        <f>IF(SAN_PHAM!B195="","",SAN_PHAM!B195)</f>
      </c>
      <c r="C195">
        <f>IF(SAN_PHAM!C195="","",SAN_PHAM!C195)</f>
      </c>
      <c r="D195">
        <f>IF(SAN_PHAM!D195="","",SAN_PHAM!D195)</f>
      </c>
      <c r="E195">
        <f>IF(SAN_PHAM!E195="","",SAN_PHAM!E195)</f>
      </c>
      <c r="F195" s="2">
        <f>IF(SAN_PHAM!F195="","",SAN_PHAM!F195)</f>
      </c>
      <c r="G195" s="2">
        <f>IF(SAN_PHAM!$F195="","",N(SAN_PHAM!G195))</f>
      </c>
      <c r="H195" s="2">
        <f>IF(SAN_PHAM!$F195="","",N(SAN_PHAM!H195))</f>
      </c>
      <c r="I195">
        <f>IF(SAN_PHAM!I195="","",SAN_PHAM!I195)</f>
      </c>
      <c r="J195">
        <f>IF(SAN_PHAM!J195="","",SAN_PHAM!J195)</f>
      </c>
      <c r="K195" s="3">
        <f>IF(SAN_PHAM!$F195="","",N(SAN_PHAM!K195))</f>
      </c>
      <c r="L195" s="3">
        <f>IF(F195="","",VLOOKUP(C195,THAM_SO!A:B,2,0)+IF(D195="Mall",VLOOKUP(E195,THAM_SO!D:E,2,0),0)+IF(I195="CÓ",THAM_SO!$B$10,0)+IF(J195="CÓ",THAM_SO!$B$11,0))</f>
      </c>
      <c r="M195" s="2">
        <f>IF(F195="","",F195*L195-MAX(0,F195*THAM_SO!$B$10*(I195="CÓ")-THAM_SO!$B$12))</f>
      </c>
      <c r="N195" s="3">
        <f>IF(F195="","",(F195-G195-M195-H195)/F195)</f>
      </c>
      <c r="O195" s="4">
        <f>IF(F195="","",IF(N195&lt;=0,"LỖ CƠ CẤU",1/N195))</f>
      </c>
      <c r="P195" s="4">
        <f>IF(F195="","",IF(N195&lt;=0,"LỖ CƠ CẤU",O195/(1-K195)))</f>
      </c>
      <c r="Q195" s="4">
        <f>IF(F195="","",IF(N195-THAM_SO!$B$15&lt;=0,"KHÔNG KHẢ THI",1/(N195-THAM_SO!$B$15)))</f>
      </c>
    </row>
    <row r="196">
      <c r="A196">
        <f>IF(SAN_PHAM!A196="","",SAN_PHAM!A196)</f>
      </c>
      <c r="B196">
        <f>IF(SAN_PHAM!B196="","",SAN_PHAM!B196)</f>
      </c>
      <c r="C196">
        <f>IF(SAN_PHAM!C196="","",SAN_PHAM!C196)</f>
      </c>
      <c r="D196">
        <f>IF(SAN_PHAM!D196="","",SAN_PHAM!D196)</f>
      </c>
      <c r="E196">
        <f>IF(SAN_PHAM!E196="","",SAN_PHAM!E196)</f>
      </c>
      <c r="F196" s="2">
        <f>IF(SAN_PHAM!F196="","",SAN_PHAM!F196)</f>
      </c>
      <c r="G196" s="2">
        <f>IF(SAN_PHAM!$F196="","",N(SAN_PHAM!G196))</f>
      </c>
      <c r="H196" s="2">
        <f>IF(SAN_PHAM!$F196="","",N(SAN_PHAM!H196))</f>
      </c>
      <c r="I196">
        <f>IF(SAN_PHAM!I196="","",SAN_PHAM!I196)</f>
      </c>
      <c r="J196">
        <f>IF(SAN_PHAM!J196="","",SAN_PHAM!J196)</f>
      </c>
      <c r="K196" s="3">
        <f>IF(SAN_PHAM!$F196="","",N(SAN_PHAM!K196))</f>
      </c>
      <c r="L196" s="3">
        <f>IF(F196="","",VLOOKUP(C196,THAM_SO!A:B,2,0)+IF(D196="Mall",VLOOKUP(E196,THAM_SO!D:E,2,0),0)+IF(I196="CÓ",THAM_SO!$B$10,0)+IF(J196="CÓ",THAM_SO!$B$11,0))</f>
      </c>
      <c r="M196" s="2">
        <f>IF(F196="","",F196*L196-MAX(0,F196*THAM_SO!$B$10*(I196="CÓ")-THAM_SO!$B$12))</f>
      </c>
      <c r="N196" s="3">
        <f>IF(F196="","",(F196-G196-M196-H196)/F196)</f>
      </c>
      <c r="O196" s="4">
        <f>IF(F196="","",IF(N196&lt;=0,"LỖ CƠ CẤU",1/N196))</f>
      </c>
      <c r="P196" s="4">
        <f>IF(F196="","",IF(N196&lt;=0,"LỖ CƠ CẤU",O196/(1-K196)))</f>
      </c>
      <c r="Q196" s="4">
        <f>IF(F196="","",IF(N196-THAM_SO!$B$15&lt;=0,"KHÔNG KHẢ THI",1/(N196-THAM_SO!$B$15)))</f>
      </c>
    </row>
    <row r="197">
      <c r="A197">
        <f>IF(SAN_PHAM!A197="","",SAN_PHAM!A197)</f>
      </c>
      <c r="B197">
        <f>IF(SAN_PHAM!B197="","",SAN_PHAM!B197)</f>
      </c>
      <c r="C197">
        <f>IF(SAN_PHAM!C197="","",SAN_PHAM!C197)</f>
      </c>
      <c r="D197">
        <f>IF(SAN_PHAM!D197="","",SAN_PHAM!D197)</f>
      </c>
      <c r="E197">
        <f>IF(SAN_PHAM!E197="","",SAN_PHAM!E197)</f>
      </c>
      <c r="F197" s="2">
        <f>IF(SAN_PHAM!F197="","",SAN_PHAM!F197)</f>
      </c>
      <c r="G197" s="2">
        <f>IF(SAN_PHAM!$F197="","",N(SAN_PHAM!G197))</f>
      </c>
      <c r="H197" s="2">
        <f>IF(SAN_PHAM!$F197="","",N(SAN_PHAM!H197))</f>
      </c>
      <c r="I197">
        <f>IF(SAN_PHAM!I197="","",SAN_PHAM!I197)</f>
      </c>
      <c r="J197">
        <f>IF(SAN_PHAM!J197="","",SAN_PHAM!J197)</f>
      </c>
      <c r="K197" s="3">
        <f>IF(SAN_PHAM!$F197="","",N(SAN_PHAM!K197))</f>
      </c>
      <c r="L197" s="3">
        <f>IF(F197="","",VLOOKUP(C197,THAM_SO!A:B,2,0)+IF(D197="Mall",VLOOKUP(E197,THAM_SO!D:E,2,0),0)+IF(I197="CÓ",THAM_SO!$B$10,0)+IF(J197="CÓ",THAM_SO!$B$11,0))</f>
      </c>
      <c r="M197" s="2">
        <f>IF(F197="","",F197*L197-MAX(0,F197*THAM_SO!$B$10*(I197="CÓ")-THAM_SO!$B$12))</f>
      </c>
      <c r="N197" s="3">
        <f>IF(F197="","",(F197-G197-M197-H197)/F197)</f>
      </c>
      <c r="O197" s="4">
        <f>IF(F197="","",IF(N197&lt;=0,"LỖ CƠ CẤU",1/N197))</f>
      </c>
      <c r="P197" s="4">
        <f>IF(F197="","",IF(N197&lt;=0,"LỖ CƠ CẤU",O197/(1-K197)))</f>
      </c>
      <c r="Q197" s="4">
        <f>IF(F197="","",IF(N197-THAM_SO!$B$15&lt;=0,"KHÔNG KHẢ THI",1/(N197-THAM_SO!$B$15)))</f>
      </c>
    </row>
    <row r="198">
      <c r="A198">
        <f>IF(SAN_PHAM!A198="","",SAN_PHAM!A198)</f>
      </c>
      <c r="B198">
        <f>IF(SAN_PHAM!B198="","",SAN_PHAM!B198)</f>
      </c>
      <c r="C198">
        <f>IF(SAN_PHAM!C198="","",SAN_PHAM!C198)</f>
      </c>
      <c r="D198">
        <f>IF(SAN_PHAM!D198="","",SAN_PHAM!D198)</f>
      </c>
      <c r="E198">
        <f>IF(SAN_PHAM!E198="","",SAN_PHAM!E198)</f>
      </c>
      <c r="F198" s="2">
        <f>IF(SAN_PHAM!F198="","",SAN_PHAM!F198)</f>
      </c>
      <c r="G198" s="2">
        <f>IF(SAN_PHAM!$F198="","",N(SAN_PHAM!G198))</f>
      </c>
      <c r="H198" s="2">
        <f>IF(SAN_PHAM!$F198="","",N(SAN_PHAM!H198))</f>
      </c>
      <c r="I198">
        <f>IF(SAN_PHAM!I198="","",SAN_PHAM!I198)</f>
      </c>
      <c r="J198">
        <f>IF(SAN_PHAM!J198="","",SAN_PHAM!J198)</f>
      </c>
      <c r="K198" s="3">
        <f>IF(SAN_PHAM!$F198="","",N(SAN_PHAM!K198))</f>
      </c>
      <c r="L198" s="3">
        <f>IF(F198="","",VLOOKUP(C198,THAM_SO!A:B,2,0)+IF(D198="Mall",VLOOKUP(E198,THAM_SO!D:E,2,0),0)+IF(I198="CÓ",THAM_SO!$B$10,0)+IF(J198="CÓ",THAM_SO!$B$11,0))</f>
      </c>
      <c r="M198" s="2">
        <f>IF(F198="","",F198*L198-MAX(0,F198*THAM_SO!$B$10*(I198="CÓ")-THAM_SO!$B$12))</f>
      </c>
      <c r="N198" s="3">
        <f>IF(F198="","",(F198-G198-M198-H198)/F198)</f>
      </c>
      <c r="O198" s="4">
        <f>IF(F198="","",IF(N198&lt;=0,"LỖ CƠ CẤU",1/N198))</f>
      </c>
      <c r="P198" s="4">
        <f>IF(F198="","",IF(N198&lt;=0,"LỖ CƠ CẤU",O198/(1-K198)))</f>
      </c>
      <c r="Q198" s="4">
        <f>IF(F198="","",IF(N198-THAM_SO!$B$15&lt;=0,"KHÔNG KHẢ THI",1/(N198-THAM_SO!$B$15)))</f>
      </c>
    </row>
    <row r="199">
      <c r="A199">
        <f>IF(SAN_PHAM!A199="","",SAN_PHAM!A199)</f>
      </c>
      <c r="B199">
        <f>IF(SAN_PHAM!B199="","",SAN_PHAM!B199)</f>
      </c>
      <c r="C199">
        <f>IF(SAN_PHAM!C199="","",SAN_PHAM!C199)</f>
      </c>
      <c r="D199">
        <f>IF(SAN_PHAM!D199="","",SAN_PHAM!D199)</f>
      </c>
      <c r="E199">
        <f>IF(SAN_PHAM!E199="","",SAN_PHAM!E199)</f>
      </c>
      <c r="F199" s="2">
        <f>IF(SAN_PHAM!F199="","",SAN_PHAM!F199)</f>
      </c>
      <c r="G199" s="2">
        <f>IF(SAN_PHAM!$F199="","",N(SAN_PHAM!G199))</f>
      </c>
      <c r="H199" s="2">
        <f>IF(SAN_PHAM!$F199="","",N(SAN_PHAM!H199))</f>
      </c>
      <c r="I199">
        <f>IF(SAN_PHAM!I199="","",SAN_PHAM!I199)</f>
      </c>
      <c r="J199">
        <f>IF(SAN_PHAM!J199="","",SAN_PHAM!J199)</f>
      </c>
      <c r="K199" s="3">
        <f>IF(SAN_PHAM!$F199="","",N(SAN_PHAM!K199))</f>
      </c>
      <c r="L199" s="3">
        <f>IF(F199="","",VLOOKUP(C199,THAM_SO!A:B,2,0)+IF(D199="Mall",VLOOKUP(E199,THAM_SO!D:E,2,0),0)+IF(I199="CÓ",THAM_SO!$B$10,0)+IF(J199="CÓ",THAM_SO!$B$11,0))</f>
      </c>
      <c r="M199" s="2">
        <f>IF(F199="","",F199*L199-MAX(0,F199*THAM_SO!$B$10*(I199="CÓ")-THAM_SO!$B$12))</f>
      </c>
      <c r="N199" s="3">
        <f>IF(F199="","",(F199-G199-M199-H199)/F199)</f>
      </c>
      <c r="O199" s="4">
        <f>IF(F199="","",IF(N199&lt;=0,"LỖ CƠ CẤU",1/N199))</f>
      </c>
      <c r="P199" s="4">
        <f>IF(F199="","",IF(N199&lt;=0,"LỖ CƠ CẤU",O199/(1-K199)))</f>
      </c>
      <c r="Q199" s="4">
        <f>IF(F199="","",IF(N199-THAM_SO!$B$15&lt;=0,"KHÔNG KHẢ THI",1/(N199-THAM_SO!$B$15)))</f>
      </c>
    </row>
    <row r="200">
      <c r="A200">
        <f>IF(SAN_PHAM!A200="","",SAN_PHAM!A200)</f>
      </c>
      <c r="B200">
        <f>IF(SAN_PHAM!B200="","",SAN_PHAM!B200)</f>
      </c>
      <c r="C200">
        <f>IF(SAN_PHAM!C200="","",SAN_PHAM!C200)</f>
      </c>
      <c r="D200">
        <f>IF(SAN_PHAM!D200="","",SAN_PHAM!D200)</f>
      </c>
      <c r="E200">
        <f>IF(SAN_PHAM!E200="","",SAN_PHAM!E200)</f>
      </c>
      <c r="F200" s="2">
        <f>IF(SAN_PHAM!F200="","",SAN_PHAM!F200)</f>
      </c>
      <c r="G200" s="2">
        <f>IF(SAN_PHAM!$F200="","",N(SAN_PHAM!G200))</f>
      </c>
      <c r="H200" s="2">
        <f>IF(SAN_PHAM!$F200="","",N(SAN_PHAM!H200))</f>
      </c>
      <c r="I200">
        <f>IF(SAN_PHAM!I200="","",SAN_PHAM!I200)</f>
      </c>
      <c r="J200">
        <f>IF(SAN_PHAM!J200="","",SAN_PHAM!J200)</f>
      </c>
      <c r="K200" s="3">
        <f>IF(SAN_PHAM!$F200="","",N(SAN_PHAM!K200))</f>
      </c>
      <c r="L200" s="3">
        <f>IF(F200="","",VLOOKUP(C200,THAM_SO!A:B,2,0)+IF(D200="Mall",VLOOKUP(E200,THAM_SO!D:E,2,0),0)+IF(I200="CÓ",THAM_SO!$B$10,0)+IF(J200="CÓ",THAM_SO!$B$11,0))</f>
      </c>
      <c r="M200" s="2">
        <f>IF(F200="","",F200*L200-MAX(0,F200*THAM_SO!$B$10*(I200="CÓ")-THAM_SO!$B$12))</f>
      </c>
      <c r="N200" s="3">
        <f>IF(F200="","",(F200-G200-M200-H200)/F200)</f>
      </c>
      <c r="O200" s="4">
        <f>IF(F200="","",IF(N200&lt;=0,"LỖ CƠ CẤU",1/N200))</f>
      </c>
      <c r="P200" s="4">
        <f>IF(F200="","",IF(N200&lt;=0,"LỖ CƠ CẤU",O200/(1-K200)))</f>
      </c>
      <c r="Q200" s="4">
        <f>IF(F200="","",IF(N200-THAM_SO!$B$15&lt;=0,"KHÔNG KHẢ THI",1/(N200-THAM_SO!$B$15)))</f>
      </c>
    </row>
    <row r="201">
      <c r="A201">
        <f>IF(SAN_PHAM!A201="","",SAN_PHAM!A201)</f>
      </c>
      <c r="B201">
        <f>IF(SAN_PHAM!B201="","",SAN_PHAM!B201)</f>
      </c>
      <c r="C201">
        <f>IF(SAN_PHAM!C201="","",SAN_PHAM!C201)</f>
      </c>
      <c r="D201">
        <f>IF(SAN_PHAM!D201="","",SAN_PHAM!D201)</f>
      </c>
      <c r="E201">
        <f>IF(SAN_PHAM!E201="","",SAN_PHAM!E201)</f>
      </c>
      <c r="F201" s="2">
        <f>IF(SAN_PHAM!F201="","",SAN_PHAM!F201)</f>
      </c>
      <c r="G201" s="2">
        <f>IF(SAN_PHAM!$F201="","",N(SAN_PHAM!G201))</f>
      </c>
      <c r="H201" s="2">
        <f>IF(SAN_PHAM!$F201="","",N(SAN_PHAM!H201))</f>
      </c>
      <c r="I201">
        <f>IF(SAN_PHAM!I201="","",SAN_PHAM!I201)</f>
      </c>
      <c r="J201">
        <f>IF(SAN_PHAM!J201="","",SAN_PHAM!J201)</f>
      </c>
      <c r="K201" s="3">
        <f>IF(SAN_PHAM!$F201="","",N(SAN_PHAM!K201))</f>
      </c>
      <c r="L201" s="3">
        <f>IF(F201="","",VLOOKUP(C201,THAM_SO!A:B,2,0)+IF(D201="Mall",VLOOKUP(E201,THAM_SO!D:E,2,0),0)+IF(I201="CÓ",THAM_SO!$B$10,0)+IF(J201="CÓ",THAM_SO!$B$11,0))</f>
      </c>
      <c r="M201" s="2">
        <f>IF(F201="","",F201*L201-MAX(0,F201*THAM_SO!$B$10*(I201="CÓ")-THAM_SO!$B$12))</f>
      </c>
      <c r="N201" s="3">
        <f>IF(F201="","",(F201-G201-M201-H201)/F201)</f>
      </c>
      <c r="O201" s="4">
        <f>IF(F201="","",IF(N201&lt;=0,"LỖ CƠ CẤU",1/N201))</f>
      </c>
      <c r="P201" s="4">
        <f>IF(F201="","",IF(N201&lt;=0,"LỖ CƠ CẤU",O201/(1-K201)))</f>
      </c>
      <c r="Q201" s="4">
        <f>IF(F201="","",IF(N201-THAM_SO!$B$15&lt;=0,"KHÔNG KHẢ THI",1/(N201-THAM_SO!$B$15)))</f>
      </c>
    </row>
  </sheetData>
  <ignoredErrors>
    <ignoredError numberStoredAsText="1" sqref="A1:Q2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58.83203125" customWidth="1"/>
    <col min="2" max="2" width="26.83203125" customWidth="1"/>
    <col min="3" max="3" width="26.83203125" customWidth="1"/>
    <col min="4" max="4" width="26.83203125" customWidth="1"/>
    <col min="5" max="5" width="34.83203125" customWidth="1"/>
  </cols>
  <sheetData>
    <row r="1">
      <c r="A1" t="str" s="6">
        <v>Dòng SKU dùng để thử (số dòng trong KET_QUA, từ 2) — nhập</v>
      </c>
      <c r="B1">
        <v>2</v>
      </c>
    </row>
    <row r="3">
      <c r="A3" t="str" s="5">
        <v>Kịch bản</v>
      </c>
      <c r="B3" t="str" s="5">
        <v>Hệ số / mức thay đổi (lấy từ THAM_SO)</v>
      </c>
      <c r="C3" t="str" s="5">
        <v>Biên đóng góp mới (tự tính)</v>
      </c>
      <c r="D3" t="str" s="5">
        <v>ROAS hoà vốn mới (tự tính)</v>
      </c>
      <c r="E3" t="str" s="5">
        <v>ROAS hoà vốn sau huỷ/hoàn mới (tự tính)</v>
      </c>
    </row>
    <row r="4">
      <c r="A4" t="str" s="6">
        <v>Hiện tại (không đổi)</v>
      </c>
      <c r="C4" s="3">
        <f>IFERROR(INDEX(KET_QUA!N:N,$B$1),"")</f>
      </c>
      <c r="D4" s="4">
        <f>IFERROR(INDEX(KET_QUA!O:O,$B$1),"")</f>
      </c>
      <c r="E4" s="4">
        <f>IFERROR(INDEX(KET_QUA!P:P,$B$1),"")</f>
      </c>
    </row>
    <row r="5">
      <c r="A5" t="str" s="6">
        <v>Giá vốn tăng theo hệ số (kịch bản 1)</v>
      </c>
      <c r="B5" s="4">
        <f>THAM_SO!B13</f>
      </c>
      <c r="C5" s="3">
        <f>IFERROR((INDEX(KET_QUA!F:F,$B$1)-INDEX(KET_QUA!G:G,$B$1)*B5-INDEX(KET_QUA!M:M,$B$1)-INDEX(KET_QUA!H:H,$B$1))/INDEX(KET_QUA!F:F,$B$1),"")</f>
      </c>
      <c r="D5" s="4">
        <f>IFERROR(IF(C5&lt;=0,"LỖ CƠ CẤU",1/C5),"")</f>
      </c>
      <c r="E5" s="4">
        <f>IFERROR(IF(C5&lt;=0,"LỖ CƠ CẤU",D5/(1-INDEX(KET_QUA!K:K,$B$1))),"")</f>
      </c>
    </row>
    <row r="6">
      <c r="A6" t="str" s="6">
        <v>Bật thêm một chương trình phí (kịch bản 2)</v>
      </c>
      <c r="B6" s="3">
        <f>THAM_SO!B14</f>
      </c>
      <c r="C6" s="3">
        <f>IFERROR(INDEX(KET_QUA!N:N,$B$1)-B6,"")</f>
      </c>
      <c r="D6" s="4">
        <f>IFERROR(IF(C6&lt;=0,"LỖ CƠ CẤU",1/C6),"")</f>
      </c>
      <c r="E6" s="4">
        <f>IFERROR(IF(C6&lt;=0,"LỖ CƠ CẤU",D6/(1-INDEX(KET_QUA!K:K,$B$1))),"")</f>
      </c>
    </row>
    <row r="7">
      <c r="A7" t="str" s="6">
        <v>Tỷ lệ huỷ/hoàn tăng theo hệ số (kịch bản 3)</v>
      </c>
      <c r="B7" s="4">
        <f>THAM_SO!B16</f>
      </c>
      <c r="C7" s="3">
        <f>C4</f>
      </c>
      <c r="D7" s="4">
        <f>D4</f>
      </c>
      <c r="E7" s="4">
        <f>IFERROR(IF(INDEX(KET_QUA!N:N,$B$1)&lt;=0,"LỖ CƠ CẤU",INDEX(KET_QUA!O:O,$B$1)/(1-MIN(0.99,INDEX(KET_QUA!K:K,$B$1)*B7))),"")</f>
      </c>
    </row>
    <row r="9">
      <c r="A9" t="str" s="6">
        <v>Mỗi dòng kịch bản trỏ lại công thức N/O của KET_QUA với biến đã đổi. Kịch bản 3 cần cột K (tỷ lệ huỷ/hoàn) của SKU đã có số mới thấy khác biệt.</v>
      </c>
    </row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HUONG_DAN</vt:lpstr>
      <vt:lpstr>THAM_SO</vt:lpstr>
      <vt:lpstr>SAN_PHAM</vt:lpstr>
      <vt:lpstr>KET_QUA</vt:lpstr>
      <vt:lpstr>KICH_BAN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2026-10-11T00:00:00Z</dcterms:created>
  <dcterms:modified xsi:type="dcterms:W3CDTF">2026-10-11T00:00:00Z</dcterms:modified>
  <dc:creator>Media Omni</dc:creator>
  <dc:title>File tính ROAS hoà vốn 2026</dc:title>
</cp:coreProperties>
</file>